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si_zestawienie" sheetId="1" r:id="rId1"/>
    <sheet name="io_zestawienie" sheetId="2" r:id="rId2"/>
    <sheet name="isi semestry" sheetId="3" r:id="rId3"/>
    <sheet name="io semestry" sheetId="4" r:id="rId4"/>
  </sheets>
  <definedNames>
    <definedName name="Excel_BuiltIn_Print_Area" localSheetId="3">#REF!</definedName>
    <definedName name="Excel_BuiltIn_Print_Area" localSheetId="1">'isi semestry'!$A$1:$O$110</definedName>
    <definedName name="_xlnm.Print_Area" localSheetId="3">'io semestry'!$A$1:$G$88</definedName>
    <definedName name="_xlnm.Print_Area" localSheetId="1">'io_zestawienie'!$A$1:$O$111</definedName>
    <definedName name="_xlnm.Print_Area" localSheetId="2">'isi semestry'!$A$1:$G$88</definedName>
    <definedName name="_xlnm.Print_Area" localSheetId="0">'isi_zestawienie'!$A$1:$O$110</definedName>
  </definedNames>
  <calcPr fullCalcOnLoad="1"/>
</workbook>
</file>

<file path=xl/sharedStrings.xml><?xml version="1.0" encoding="utf-8"?>
<sst xmlns="http://schemas.openxmlformats.org/spreadsheetml/2006/main" count="849" uniqueCount="165">
  <si>
    <t xml:space="preserve">     Kierunek: INFORMATYKA Specjalność INŻYNIERIA SYSTEMÓW INFORMATYCZNYCH</t>
  </si>
  <si>
    <t>Profil kształcenia: ogólnoakademicki</t>
  </si>
  <si>
    <t>Forma studiów:  niestacjonarne</t>
  </si>
  <si>
    <t>Forma kształcenia/poziom studiów: I stopnia</t>
  </si>
  <si>
    <t>Uzyskane kwalifikacje: I stopnia</t>
  </si>
  <si>
    <t>Lp.</t>
  </si>
  <si>
    <t>Nazwa przedmiotu/ modułu</t>
  </si>
  <si>
    <t>Pkt</t>
  </si>
  <si>
    <t>Egz.</t>
  </si>
  <si>
    <t xml:space="preserve"> LICZBA GODZIN W SEMESTRZE</t>
  </si>
  <si>
    <t>sem.</t>
  </si>
  <si>
    <t>ECTS</t>
  </si>
  <si>
    <t xml:space="preserve">po </t>
  </si>
  <si>
    <t>wyk.</t>
  </si>
  <si>
    <t>kon.</t>
  </si>
  <si>
    <t>lab.</t>
  </si>
  <si>
    <t>inne</t>
  </si>
  <si>
    <t>samodzielna</t>
  </si>
  <si>
    <t>w+ćw</t>
  </si>
  <si>
    <t>kontaktowe</t>
  </si>
  <si>
    <t>prakt</t>
  </si>
  <si>
    <t>razem</t>
  </si>
  <si>
    <t>status</t>
  </si>
  <si>
    <t>obszar</t>
  </si>
  <si>
    <t>Wymagania ogólne</t>
  </si>
  <si>
    <t>Ergonomia</t>
  </si>
  <si>
    <t>zal.</t>
  </si>
  <si>
    <t>o</t>
  </si>
  <si>
    <t>Ochrona  własności intelektualnej</t>
  </si>
  <si>
    <t>Etykieta</t>
  </si>
  <si>
    <t>Szkolenie z bezpieczeństwo i higieny pracy</t>
  </si>
  <si>
    <t>Informacja patentowa</t>
  </si>
  <si>
    <t>Moduł przedmiotów humanizujących 1</t>
  </si>
  <si>
    <t>zal_O</t>
  </si>
  <si>
    <t>f</t>
  </si>
  <si>
    <t>h</t>
  </si>
  <si>
    <t>Moduł przedmiotów humanizujących 2</t>
  </si>
  <si>
    <t>Język obcy 1</t>
  </si>
  <si>
    <t>Język obcy 2</t>
  </si>
  <si>
    <t>Język obcy 3</t>
  </si>
  <si>
    <t>Język obcy 4</t>
  </si>
  <si>
    <t>Podstawowe</t>
  </si>
  <si>
    <t>Podstawy logiki i teorii mnogości</t>
  </si>
  <si>
    <t>onś</t>
  </si>
  <si>
    <t>Repetytorium matematyki elementarnej</t>
  </si>
  <si>
    <t>Programy użytkowe</t>
  </si>
  <si>
    <t>Fizyka</t>
  </si>
  <si>
    <t>Metody probabilistyczne i statystyka</t>
  </si>
  <si>
    <t>Pakiety statystyczne</t>
  </si>
  <si>
    <t>Podstawy elektroniki i elektrotechniki</t>
  </si>
  <si>
    <t>Przedmiot do wyboru 1</t>
  </si>
  <si>
    <t>Miernictwo elektroniczne ^</t>
  </si>
  <si>
    <t>Internet rzeczy^</t>
  </si>
  <si>
    <t>Kierunkowe</t>
  </si>
  <si>
    <t>Wstęp do programowania</t>
  </si>
  <si>
    <t>Bazy danych</t>
  </si>
  <si>
    <t>Programowanie strukturalne</t>
  </si>
  <si>
    <t>Wizualizacja danych</t>
  </si>
  <si>
    <t>CAD komputerowe wspomaganie projektowania</t>
  </si>
  <si>
    <t>Algorytmy i struktury danych</t>
  </si>
  <si>
    <t>Problemy społeczne i zawodowe informatyki</t>
  </si>
  <si>
    <t>Programowanie obiektowe</t>
  </si>
  <si>
    <t>Technika cyfrowa</t>
  </si>
  <si>
    <t>Architektura i organizacja komputerów</t>
  </si>
  <si>
    <t>Sieci komputerowe</t>
  </si>
  <si>
    <t>Programowanie deklaratywne - paradygmaty pr.</t>
  </si>
  <si>
    <t>Systemy operacyjne</t>
  </si>
  <si>
    <t>Projektowanie systemów informatycznych</t>
  </si>
  <si>
    <t>Przedmiot do wyboru 2</t>
  </si>
  <si>
    <t>Bezpieczeństwo systemów komputerowych ^^</t>
  </si>
  <si>
    <t>Elementy robotyki inteligentnej ^^</t>
  </si>
  <si>
    <t>Inżynieria oprogramowania</t>
  </si>
  <si>
    <t>Wprowadzenie do grafiki maszynowej</t>
  </si>
  <si>
    <t>Przedmiot fakultatywny</t>
  </si>
  <si>
    <t>Systemy wbudowane</t>
  </si>
  <si>
    <t>Metody inżynierii wiedzy</t>
  </si>
  <si>
    <t>Przedmiot do wyboru 4</t>
  </si>
  <si>
    <t>Systemy sterowania ^^^</t>
  </si>
  <si>
    <t>Projektowanie gier w środowisku UNITY ^^^</t>
  </si>
  <si>
    <t>Testowanie oprogramowania ^^^</t>
  </si>
  <si>
    <t>Specjalnościowe</t>
  </si>
  <si>
    <t>Algebra liniowa z geometrią analityczną</t>
  </si>
  <si>
    <t>Matematyka dyskretna dla informatyków</t>
  </si>
  <si>
    <t>Programowanie aplikacji WWW</t>
  </si>
  <si>
    <t>Przedmiot do wyboru 3</t>
  </si>
  <si>
    <t>Administrowanie sieciami komputerowymi ^^^^</t>
  </si>
  <si>
    <t>Programowanie serwisów internetowych ^^^^</t>
  </si>
  <si>
    <t>Przedmiot do wyboru 5</t>
  </si>
  <si>
    <t>Zarządzanie projektem informatycznym ^^^^^</t>
  </si>
  <si>
    <t>Diagn. i serwis. urządzeń i syst. komput. ^^^^^</t>
  </si>
  <si>
    <t>Specjalizujące</t>
  </si>
  <si>
    <t>Wykład specjalizujący 1</t>
  </si>
  <si>
    <t>Pracownia dyplomowa 1</t>
  </si>
  <si>
    <t>Projekt zespołowy</t>
  </si>
  <si>
    <t xml:space="preserve"> Wykład specjalizujący 2</t>
  </si>
  <si>
    <t>Pracownia dyplomowa 2</t>
  </si>
  <si>
    <t>Inne</t>
  </si>
  <si>
    <t>Praktyka zawodowa</t>
  </si>
  <si>
    <t>Praca dyplomowa</t>
  </si>
  <si>
    <t>Razem:</t>
  </si>
  <si>
    <t>l.egz.</t>
  </si>
  <si>
    <t>kontakt.</t>
  </si>
  <si>
    <t>semestr 1</t>
  </si>
  <si>
    <t>semestr 2</t>
  </si>
  <si>
    <t>semestr 3</t>
  </si>
  <si>
    <t>semestr 4</t>
  </si>
  <si>
    <t>semestr 5</t>
  </si>
  <si>
    <t>semestr 6</t>
  </si>
  <si>
    <t>semestr 7</t>
  </si>
  <si>
    <t>Liczba egzaminów / punktów</t>
  </si>
  <si>
    <t>1ECTS</t>
  </si>
  <si>
    <t>I</t>
  </si>
  <si>
    <t>Punkty ECTS:</t>
  </si>
  <si>
    <t>Punkty ECTS</t>
  </si>
  <si>
    <t>Godziny</t>
  </si>
  <si>
    <t>II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</si>
  <si>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</si>
  <si>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</si>
  <si>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</si>
  <si>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</si>
  <si>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</si>
  <si>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</si>
  <si>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godzin</t>
  </si>
  <si>
    <t>w łącznej liczbie pkt ECTS</t>
  </si>
  <si>
    <t>Ogółem - plan studiów</t>
  </si>
  <si>
    <t>wymagające bezpośredniego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</si>
  <si>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</si>
  <si>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</si>
  <si>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</si>
  <si>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</si>
  <si>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</si>
  <si>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</si>
  <si>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przedmioty z nauk społ. i hum.</t>
  </si>
  <si>
    <t>zajęcia do wyboru - co najmniej 30 % pkt ECTS</t>
  </si>
  <si>
    <t>wymiar praktyk</t>
  </si>
  <si>
    <t>Ogółem % punktów ECTS</t>
  </si>
  <si>
    <t xml:space="preserve">    Kierunek: INFORMATYKA  Specjalność INFORMATYKA OGÓLNA</t>
  </si>
  <si>
    <t>Sensoryka^</t>
  </si>
  <si>
    <t>Sztuczna inteligencja</t>
  </si>
  <si>
    <t>Elementy algebry i geometrii analitycznej</t>
  </si>
  <si>
    <t>Elementy matematyki dyskretnej</t>
  </si>
  <si>
    <t>Badania operacyjne</t>
  </si>
  <si>
    <t>Elementy metod numerycznych^^^^</t>
  </si>
  <si>
    <t>Automaty i jezyki formalne ^^^^</t>
  </si>
  <si>
    <t>Aplikacje WWW ^^^^^</t>
  </si>
  <si>
    <t>Projektowanie podzespołów komputerów ^^^^^</t>
  </si>
  <si>
    <t xml:space="preserve">      Kierunek: INFORMATYKA Specjalność INŻYNIERIA SYSTEMÓW INFORMATYCZNYCH</t>
  </si>
  <si>
    <t>Semestr 1</t>
  </si>
  <si>
    <t>Semestr 2</t>
  </si>
  <si>
    <t>Semestr 3</t>
  </si>
  <si>
    <t>Semestr 4</t>
  </si>
  <si>
    <t>Semestr 5</t>
  </si>
  <si>
    <t>Internet rzeczy ^</t>
  </si>
  <si>
    <t>Semestr 6</t>
  </si>
  <si>
    <t>Semestr 7</t>
  </si>
  <si>
    <t>Wykład specjalizujący 2</t>
  </si>
  <si>
    <t xml:space="preserve">      Kierunek: INFORMATYKA Specjalność INFORMATYKA OGÓLNA</t>
  </si>
  <si>
    <t>Sensoryka ^</t>
  </si>
  <si>
    <t xml:space="preserve">Computer Science in Medicine and Industry ^^^ </t>
  </si>
  <si>
    <t>Analiza matematyczna dla informatyków</t>
  </si>
  <si>
    <t>Rachunek różniczkowy i całkowy</t>
  </si>
  <si>
    <t>Dziedzina/y nauki/dyscyplina/y naukowa/e lub artystyczna/e: nauk ścisłych i przyrodniczych/ informatyka</t>
  </si>
  <si>
    <t>obowiązuje od 2019/20</t>
  </si>
  <si>
    <t>dziedzina</t>
  </si>
  <si>
    <t>nauki ścisłe i przyrodnicze/ informatyka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</si>
</sst>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9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b/>
      <sz val="12"/>
      <name val="Arial"/>
      <family val="2"/>
    </font>
    <font>
      <b/>
      <sz val="12"/>
      <color indexed="22"/>
      <name val="Arial CE"/>
      <family val="2"/>
    </font>
    <font>
      <b/>
      <sz val="10"/>
      <name val="Arial CE"/>
      <family val="2"/>
    </font>
    <font>
      <sz val="10"/>
      <color indexed="22"/>
      <name val="Arial CE"/>
      <family val="2"/>
    </font>
    <font>
      <b/>
      <sz val="8"/>
      <color indexed="8"/>
      <name val="Arial CE"/>
      <family val="2"/>
    </font>
    <font>
      <b/>
      <sz val="8"/>
      <color indexed="22"/>
      <name val="Arial CE"/>
      <family val="2"/>
    </font>
    <font>
      <sz val="8"/>
      <color indexed="8"/>
      <name val="Arial CE"/>
      <family val="2"/>
    </font>
    <font>
      <sz val="8"/>
      <color indexed="22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9"/>
      <color indexed="22"/>
      <name val="Arial CE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sz val="10"/>
      <color indexed="2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22"/>
      <name val="Arial"/>
      <family val="2"/>
    </font>
    <font>
      <b/>
      <sz val="10"/>
      <color indexed="22"/>
      <name val="Arial CE"/>
      <family val="2"/>
    </font>
    <font>
      <b/>
      <sz val="11"/>
      <color indexed="30"/>
      <name val="Arial CE"/>
      <family val="2"/>
    </font>
    <font>
      <b/>
      <sz val="11"/>
      <color indexed="22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11"/>
      <name val="Arial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color indexed="22"/>
      <name val="Arial CE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2" fillId="3" borderId="0" applyNumberFormat="0" applyBorder="0" applyAlignment="0" applyProtection="0"/>
    <xf numFmtId="0" fontId="75" fillId="4" borderId="0" applyNumberFormat="0" applyBorder="0" applyAlignment="0" applyProtection="0"/>
    <xf numFmtId="0" fontId="2" fillId="5" borderId="0" applyNumberFormat="0" applyBorder="0" applyAlignment="0" applyProtection="0"/>
    <xf numFmtId="0" fontId="75" fillId="6" borderId="0" applyNumberFormat="0" applyBorder="0" applyAlignment="0" applyProtection="0"/>
    <xf numFmtId="0" fontId="2" fillId="7" borderId="0" applyNumberFormat="0" applyBorder="0" applyAlignment="0" applyProtection="0"/>
    <xf numFmtId="0" fontId="75" fillId="8" borderId="0" applyNumberFormat="0" applyBorder="0" applyAlignment="0" applyProtection="0"/>
    <xf numFmtId="0" fontId="2" fillId="9" borderId="0" applyNumberFormat="0" applyBorder="0" applyAlignment="0" applyProtection="0"/>
    <xf numFmtId="0" fontId="75" fillId="10" borderId="0" applyNumberFormat="0" applyBorder="0" applyAlignment="0" applyProtection="0"/>
    <xf numFmtId="0" fontId="2" fillId="11" borderId="0" applyNumberFormat="0" applyBorder="0" applyAlignment="0" applyProtection="0"/>
    <xf numFmtId="0" fontId="75" fillId="12" borderId="0" applyNumberFormat="0" applyBorder="0" applyAlignment="0" applyProtection="0"/>
    <xf numFmtId="0" fontId="2" fillId="13" borderId="0" applyNumberFormat="0" applyBorder="0" applyAlignment="0" applyProtection="0"/>
    <xf numFmtId="0" fontId="75" fillId="14" borderId="0" applyNumberFormat="0" applyBorder="0" applyAlignment="0" applyProtection="0"/>
    <xf numFmtId="0" fontId="2" fillId="15" borderId="0" applyNumberFormat="0" applyBorder="0" applyAlignment="0" applyProtection="0"/>
    <xf numFmtId="0" fontId="75" fillId="16" borderId="0" applyNumberFormat="0" applyBorder="0" applyAlignment="0" applyProtection="0"/>
    <xf numFmtId="0" fontId="2" fillId="17" borderId="0" applyNumberFormat="0" applyBorder="0" applyAlignment="0" applyProtection="0"/>
    <xf numFmtId="0" fontId="75" fillId="18" borderId="0" applyNumberFormat="0" applyBorder="0" applyAlignment="0" applyProtection="0"/>
    <xf numFmtId="0" fontId="2" fillId="19" borderId="0" applyNumberFormat="0" applyBorder="0" applyAlignment="0" applyProtection="0"/>
    <xf numFmtId="0" fontId="75" fillId="20" borderId="0" applyNumberFormat="0" applyBorder="0" applyAlignment="0" applyProtection="0"/>
    <xf numFmtId="0" fontId="2" fillId="9" borderId="0" applyNumberFormat="0" applyBorder="0" applyAlignment="0" applyProtection="0"/>
    <xf numFmtId="0" fontId="75" fillId="21" borderId="0" applyNumberFormat="0" applyBorder="0" applyAlignment="0" applyProtection="0"/>
    <xf numFmtId="0" fontId="2" fillId="15" borderId="0" applyNumberFormat="0" applyBorder="0" applyAlignment="0" applyProtection="0"/>
    <xf numFmtId="0" fontId="75" fillId="22" borderId="0" applyNumberFormat="0" applyBorder="0" applyAlignment="0" applyProtection="0"/>
    <xf numFmtId="0" fontId="2" fillId="23" borderId="0" applyNumberFormat="0" applyBorder="0" applyAlignment="0" applyProtection="0"/>
    <xf numFmtId="0" fontId="76" fillId="24" borderId="0" applyNumberFormat="0" applyBorder="0" applyAlignment="0" applyProtection="0"/>
    <xf numFmtId="0" fontId="3" fillId="25" borderId="0" applyNumberFormat="0" applyBorder="0" applyAlignment="0" applyProtection="0"/>
    <xf numFmtId="0" fontId="76" fillId="26" borderId="0" applyNumberFormat="0" applyBorder="0" applyAlignment="0" applyProtection="0"/>
    <xf numFmtId="0" fontId="3" fillId="17" borderId="0" applyNumberFormat="0" applyBorder="0" applyAlignment="0" applyProtection="0"/>
    <xf numFmtId="0" fontId="76" fillId="27" borderId="0" applyNumberFormat="0" applyBorder="0" applyAlignment="0" applyProtection="0"/>
    <xf numFmtId="0" fontId="3" fillId="19" borderId="0" applyNumberFormat="0" applyBorder="0" applyAlignment="0" applyProtection="0"/>
    <xf numFmtId="0" fontId="76" fillId="28" borderId="0" applyNumberFormat="0" applyBorder="0" applyAlignment="0" applyProtection="0"/>
    <xf numFmtId="0" fontId="3" fillId="29" borderId="0" applyNumberFormat="0" applyBorder="0" applyAlignment="0" applyProtection="0"/>
    <xf numFmtId="0" fontId="76" fillId="30" borderId="0" applyNumberFormat="0" applyBorder="0" applyAlignment="0" applyProtection="0"/>
    <xf numFmtId="0" fontId="3" fillId="31" borderId="0" applyNumberFormat="0" applyBorder="0" applyAlignment="0" applyProtection="0"/>
    <xf numFmtId="0" fontId="76" fillId="32" borderId="0" applyNumberFormat="0" applyBorder="0" applyAlignment="0" applyProtection="0"/>
    <xf numFmtId="0" fontId="3" fillId="33" borderId="0" applyNumberFormat="0" applyBorder="0" applyAlignment="0" applyProtection="0"/>
    <xf numFmtId="0" fontId="76" fillId="34" borderId="0" applyNumberFormat="0" applyBorder="0" applyAlignment="0" applyProtection="0"/>
    <xf numFmtId="0" fontId="3" fillId="35" borderId="0" applyNumberFormat="0" applyBorder="0" applyAlignment="0" applyProtection="0"/>
    <xf numFmtId="0" fontId="76" fillId="36" borderId="0" applyNumberFormat="0" applyBorder="0" applyAlignment="0" applyProtection="0"/>
    <xf numFmtId="0" fontId="3" fillId="37" borderId="0" applyNumberFormat="0" applyBorder="0" applyAlignment="0" applyProtection="0"/>
    <xf numFmtId="0" fontId="76" fillId="38" borderId="0" applyNumberFormat="0" applyBorder="0" applyAlignment="0" applyProtection="0"/>
    <xf numFmtId="0" fontId="3" fillId="39" borderId="0" applyNumberFormat="0" applyBorder="0" applyAlignment="0" applyProtection="0"/>
    <xf numFmtId="0" fontId="76" fillId="40" borderId="0" applyNumberFormat="0" applyBorder="0" applyAlignment="0" applyProtection="0"/>
    <xf numFmtId="0" fontId="3" fillId="29" borderId="0" applyNumberFormat="0" applyBorder="0" applyAlignment="0" applyProtection="0"/>
    <xf numFmtId="0" fontId="76" fillId="41" borderId="0" applyNumberFormat="0" applyBorder="0" applyAlignment="0" applyProtection="0"/>
    <xf numFmtId="0" fontId="3" fillId="31" borderId="0" applyNumberFormat="0" applyBorder="0" applyAlignment="0" applyProtection="0"/>
    <xf numFmtId="0" fontId="76" fillId="42" borderId="0" applyNumberFormat="0" applyBorder="0" applyAlignment="0" applyProtection="0"/>
    <xf numFmtId="0" fontId="3" fillId="43" borderId="0" applyNumberFormat="0" applyBorder="0" applyAlignment="0" applyProtection="0"/>
    <xf numFmtId="0" fontId="77" fillId="44" borderId="1" applyNumberFormat="0" applyAlignment="0" applyProtection="0"/>
    <xf numFmtId="0" fontId="4" fillId="13" borderId="2" applyNumberFormat="0" applyAlignment="0" applyProtection="0"/>
    <xf numFmtId="0" fontId="78" fillId="45" borderId="3" applyNumberFormat="0" applyAlignment="0" applyProtection="0"/>
    <xf numFmtId="0" fontId="5" fillId="46" borderId="4" applyNumberFormat="0" applyAlignment="0" applyProtection="0"/>
    <xf numFmtId="0" fontId="6" fillId="7" borderId="0" applyNumberFormat="0" applyBorder="0" applyAlignment="0" applyProtection="0"/>
    <xf numFmtId="0" fontId="79" fillId="4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80" fillId="0" borderId="5" applyNumberFormat="0" applyFill="0" applyAlignment="0" applyProtection="0"/>
    <xf numFmtId="0" fontId="7" fillId="0" borderId="6" applyNumberFormat="0" applyFill="0" applyAlignment="0" applyProtection="0"/>
    <xf numFmtId="0" fontId="81" fillId="48" borderId="7" applyNumberFormat="0" applyAlignment="0" applyProtection="0"/>
    <xf numFmtId="0" fontId="8" fillId="49" borderId="8" applyNumberFormat="0" applyAlignment="0" applyProtection="0"/>
    <xf numFmtId="0" fontId="82" fillId="0" borderId="9" applyNumberFormat="0" applyFill="0" applyAlignment="0" applyProtection="0"/>
    <xf numFmtId="0" fontId="9" fillId="0" borderId="10" applyNumberFormat="0" applyFill="0" applyAlignment="0" applyProtection="0"/>
    <xf numFmtId="0" fontId="83" fillId="0" borderId="11" applyNumberFormat="0" applyFill="0" applyAlignment="0" applyProtection="0"/>
    <xf numFmtId="0" fontId="10" fillId="0" borderId="12" applyNumberFormat="0" applyFill="0" applyAlignment="0" applyProtection="0"/>
    <xf numFmtId="0" fontId="84" fillId="0" borderId="13" applyNumberFormat="0" applyFill="0" applyAlignment="0" applyProtection="0"/>
    <xf numFmtId="0" fontId="11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85" fillId="51" borderId="0" applyNumberFormat="0" applyBorder="0" applyAlignment="0" applyProtection="0"/>
    <xf numFmtId="0" fontId="13" fillId="0" borderId="0">
      <alignment/>
      <protection/>
    </xf>
    <xf numFmtId="0" fontId="86" fillId="45" borderId="1" applyNumberFormat="0" applyAlignment="0" applyProtection="0"/>
    <xf numFmtId="0" fontId="14" fillId="46" borderId="2" applyNumberFormat="0" applyAlignment="0" applyProtection="0"/>
    <xf numFmtId="9" fontId="1" fillId="0" borderId="0" applyFill="0" applyBorder="0" applyAlignment="0" applyProtection="0"/>
    <xf numFmtId="0" fontId="87" fillId="0" borderId="15" applyNumberFormat="0" applyFill="0" applyAlignment="0" applyProtection="0"/>
    <xf numFmtId="0" fontId="15" fillId="0" borderId="16" applyNumberFormat="0" applyFill="0" applyAlignment="0" applyProtection="0"/>
    <xf numFmtId="0" fontId="8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5" borderId="0" applyNumberFormat="0" applyBorder="0" applyAlignment="0" applyProtection="0"/>
    <xf numFmtId="0" fontId="91" fillId="54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3" fillId="0" borderId="0" xfId="85" applyFont="1" applyFill="1" applyAlignment="1">
      <alignment horizontal="center"/>
      <protection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3" fillId="0" borderId="0" xfId="85">
      <alignment/>
      <protection/>
    </xf>
    <xf numFmtId="0" fontId="24" fillId="0" borderId="0" xfId="85" applyFont="1">
      <alignment/>
      <protection/>
    </xf>
    <xf numFmtId="0" fontId="13" fillId="0" borderId="0" xfId="85" applyAlignment="1">
      <alignment horizontal="center"/>
      <protection/>
    </xf>
    <xf numFmtId="0" fontId="25" fillId="0" borderId="0" xfId="85" applyFont="1" applyFill="1">
      <alignment/>
      <protection/>
    </xf>
    <xf numFmtId="0" fontId="26" fillId="0" borderId="19" xfId="85" applyFont="1" applyBorder="1">
      <alignment/>
      <protection/>
    </xf>
    <xf numFmtId="0" fontId="26" fillId="0" borderId="20" xfId="85" applyFont="1" applyBorder="1">
      <alignment/>
      <protection/>
    </xf>
    <xf numFmtId="0" fontId="26" fillId="0" borderId="20" xfId="85" applyFont="1" applyBorder="1" applyAlignment="1">
      <alignment horizontal="center"/>
      <protection/>
    </xf>
    <xf numFmtId="0" fontId="26" fillId="0" borderId="21" xfId="85" applyFont="1" applyBorder="1" applyAlignment="1">
      <alignment vertical="center"/>
      <protection/>
    </xf>
    <xf numFmtId="0" fontId="26" fillId="0" borderId="22" xfId="85" applyFont="1" applyBorder="1" applyAlignment="1">
      <alignment vertical="center"/>
      <protection/>
    </xf>
    <xf numFmtId="0" fontId="26" fillId="0" borderId="23" xfId="85" applyFont="1" applyBorder="1" applyAlignment="1">
      <alignment vertical="center"/>
      <protection/>
    </xf>
    <xf numFmtId="0" fontId="27" fillId="0" borderId="0" xfId="85" applyFont="1" applyFill="1" applyBorder="1" applyAlignment="1">
      <alignment vertical="center"/>
      <protection/>
    </xf>
    <xf numFmtId="0" fontId="28" fillId="0" borderId="24" xfId="85" applyFont="1" applyBorder="1">
      <alignment/>
      <protection/>
    </xf>
    <xf numFmtId="0" fontId="28" fillId="0" borderId="0" xfId="85" applyFont="1" applyBorder="1">
      <alignment/>
      <protection/>
    </xf>
    <xf numFmtId="0" fontId="26" fillId="0" borderId="24" xfId="85" applyFont="1" applyBorder="1">
      <alignment/>
      <protection/>
    </xf>
    <xf numFmtId="0" fontId="26" fillId="0" borderId="0" xfId="85" applyFont="1" applyBorder="1" applyAlignment="1">
      <alignment horizontal="center"/>
      <protection/>
    </xf>
    <xf numFmtId="0" fontId="28" fillId="0" borderId="25" xfId="85" applyFont="1" applyBorder="1" applyAlignment="1">
      <alignment/>
      <protection/>
    </xf>
    <xf numFmtId="0" fontId="13" fillId="0" borderId="25" xfId="85" applyBorder="1" applyAlignment="1">
      <alignment/>
      <protection/>
    </xf>
    <xf numFmtId="0" fontId="25" fillId="0" borderId="0" xfId="85" applyFont="1" applyFill="1" applyBorder="1" applyAlignment="1">
      <alignment/>
      <protection/>
    </xf>
    <xf numFmtId="0" fontId="24" fillId="0" borderId="24" xfId="85" applyFont="1" applyBorder="1">
      <alignment/>
      <protection/>
    </xf>
    <xf numFmtId="0" fontId="28" fillId="0" borderId="26" xfId="85" applyFont="1" applyBorder="1">
      <alignment/>
      <protection/>
    </xf>
    <xf numFmtId="0" fontId="28" fillId="0" borderId="26" xfId="85" applyFont="1" applyFill="1" applyBorder="1">
      <alignment/>
      <protection/>
    </xf>
    <xf numFmtId="0" fontId="29" fillId="0" borderId="0" xfId="85" applyFont="1" applyFill="1" applyBorder="1">
      <alignment/>
      <protection/>
    </xf>
    <xf numFmtId="0" fontId="26" fillId="0" borderId="25" xfId="85" applyFont="1" applyBorder="1">
      <alignment/>
      <protection/>
    </xf>
    <xf numFmtId="0" fontId="28" fillId="0" borderId="27" xfId="85" applyFont="1" applyBorder="1" applyAlignment="1">
      <alignment horizontal="center"/>
      <protection/>
    </xf>
    <xf numFmtId="0" fontId="30" fillId="0" borderId="26" xfId="85" applyFont="1" applyBorder="1">
      <alignment/>
      <protection/>
    </xf>
    <xf numFmtId="0" fontId="32" fillId="0" borderId="0" xfId="85" applyFont="1" applyBorder="1" applyAlignment="1">
      <alignment horizontal="left"/>
      <protection/>
    </xf>
    <xf numFmtId="0" fontId="33" fillId="0" borderId="0" xfId="85" applyFont="1" applyFill="1" applyBorder="1" applyAlignment="1">
      <alignment horizontal="left"/>
      <protection/>
    </xf>
    <xf numFmtId="0" fontId="30" fillId="0" borderId="26" xfId="85" applyFont="1" applyBorder="1" applyAlignment="1">
      <alignment horizontal="center"/>
      <protection/>
    </xf>
    <xf numFmtId="0" fontId="34" fillId="0" borderId="26" xfId="0" applyFont="1" applyFill="1" applyBorder="1" applyAlignment="1">
      <alignment/>
    </xf>
    <xf numFmtId="0" fontId="35" fillId="0" borderId="23" xfId="0" applyFont="1" applyFill="1" applyBorder="1" applyAlignment="1">
      <alignment horizontal="center"/>
    </xf>
    <xf numFmtId="0" fontId="13" fillId="0" borderId="23" xfId="85" applyFont="1" applyBorder="1" applyAlignment="1">
      <alignment horizontal="center"/>
      <protection/>
    </xf>
    <xf numFmtId="0" fontId="13" fillId="0" borderId="21" xfId="85" applyFont="1" applyBorder="1" applyAlignment="1">
      <alignment horizontal="center"/>
      <protection/>
    </xf>
    <xf numFmtId="0" fontId="24" fillId="0" borderId="28" xfId="85" applyFont="1" applyBorder="1" applyAlignment="1">
      <alignment horizontal="center"/>
      <protection/>
    </xf>
    <xf numFmtId="0" fontId="24" fillId="0" borderId="29" xfId="85" applyFont="1" applyBorder="1" applyAlignment="1">
      <alignment horizontal="center"/>
      <protection/>
    </xf>
    <xf numFmtId="0" fontId="24" fillId="0" borderId="30" xfId="85" applyFont="1" applyBorder="1" applyAlignment="1">
      <alignment horizontal="center"/>
      <protection/>
    </xf>
    <xf numFmtId="0" fontId="13" fillId="0" borderId="28" xfId="85" applyFont="1" applyBorder="1" applyAlignment="1">
      <alignment horizontal="center"/>
      <protection/>
    </xf>
    <xf numFmtId="0" fontId="13" fillId="0" borderId="29" xfId="85" applyFont="1" applyBorder="1" applyAlignment="1">
      <alignment horizontal="center"/>
      <protection/>
    </xf>
    <xf numFmtId="0" fontId="13" fillId="0" borderId="31" xfId="85" applyFont="1" applyBorder="1" applyAlignment="1">
      <alignment horizontal="center"/>
      <protection/>
    </xf>
    <xf numFmtId="0" fontId="25" fillId="0" borderId="0" xfId="85" applyFont="1" applyFill="1" applyBorder="1" applyAlignment="1">
      <alignment horizontal="center"/>
      <protection/>
    </xf>
    <xf numFmtId="0" fontId="24" fillId="0" borderId="32" xfId="85" applyFont="1" applyBorder="1" applyAlignment="1">
      <alignment horizontal="center"/>
      <protection/>
    </xf>
    <xf numFmtId="0" fontId="24" fillId="0" borderId="26" xfId="85" applyFont="1" applyBorder="1" applyAlignment="1">
      <alignment horizontal="center"/>
      <protection/>
    </xf>
    <xf numFmtId="0" fontId="24" fillId="0" borderId="21" xfId="85" applyFont="1" applyBorder="1" applyAlignment="1">
      <alignment horizontal="center"/>
      <protection/>
    </xf>
    <xf numFmtId="0" fontId="13" fillId="0" borderId="32" xfId="85" applyFont="1" applyBorder="1" applyAlignment="1">
      <alignment horizontal="center"/>
      <protection/>
    </xf>
    <xf numFmtId="0" fontId="13" fillId="0" borderId="26" xfId="85" applyFont="1" applyBorder="1" applyAlignment="1">
      <alignment horizontal="center"/>
      <protection/>
    </xf>
    <xf numFmtId="0" fontId="13" fillId="0" borderId="33" xfId="85" applyFont="1" applyBorder="1" applyAlignment="1">
      <alignment horizontal="center"/>
      <protection/>
    </xf>
    <xf numFmtId="0" fontId="36" fillId="0" borderId="19" xfId="0" applyFont="1" applyFill="1" applyBorder="1" applyAlignment="1">
      <alignment/>
    </xf>
    <xf numFmtId="0" fontId="37" fillId="0" borderId="34" xfId="0" applyFont="1" applyFill="1" applyBorder="1" applyAlignment="1">
      <alignment horizontal="center"/>
    </xf>
    <xf numFmtId="0" fontId="30" fillId="0" borderId="26" xfId="85" applyFont="1" applyFill="1" applyBorder="1" applyAlignment="1">
      <alignment horizontal="left"/>
      <protection/>
    </xf>
    <xf numFmtId="0" fontId="24" fillId="0" borderId="23" xfId="85" applyFont="1" applyFill="1" applyBorder="1" applyAlignment="1">
      <alignment horizontal="center"/>
      <protection/>
    </xf>
    <xf numFmtId="0" fontId="13" fillId="0" borderId="23" xfId="85" applyFont="1" applyFill="1" applyBorder="1" applyAlignment="1">
      <alignment horizontal="center"/>
      <protection/>
    </xf>
    <xf numFmtId="0" fontId="13" fillId="0" borderId="21" xfId="85" applyFont="1" applyFill="1" applyBorder="1" applyAlignment="1">
      <alignment horizontal="center"/>
      <protection/>
    </xf>
    <xf numFmtId="0" fontId="24" fillId="0" borderId="32" xfId="85" applyFont="1" applyFill="1" applyBorder="1" applyAlignment="1">
      <alignment horizontal="center"/>
      <protection/>
    </xf>
    <xf numFmtId="0" fontId="24" fillId="0" borderId="26" xfId="85" applyFont="1" applyFill="1" applyBorder="1" applyAlignment="1">
      <alignment horizontal="center"/>
      <protection/>
    </xf>
    <xf numFmtId="0" fontId="24" fillId="0" borderId="21" xfId="85" applyFont="1" applyFill="1" applyBorder="1" applyAlignment="1">
      <alignment horizontal="center"/>
      <protection/>
    </xf>
    <xf numFmtId="0" fontId="13" fillId="0" borderId="32" xfId="85" applyFont="1" applyFill="1" applyBorder="1" applyAlignment="1">
      <alignment horizontal="center"/>
      <protection/>
    </xf>
    <xf numFmtId="0" fontId="13" fillId="0" borderId="26" xfId="85" applyFont="1" applyFill="1" applyBorder="1" applyAlignment="1">
      <alignment horizontal="center"/>
      <protection/>
    </xf>
    <xf numFmtId="0" fontId="13" fillId="0" borderId="33" xfId="85" applyFont="1" applyFill="1" applyBorder="1" applyAlignment="1">
      <alignment horizontal="center"/>
      <protection/>
    </xf>
    <xf numFmtId="0" fontId="30" fillId="0" borderId="26" xfId="85" applyFont="1" applyFill="1" applyBorder="1">
      <alignment/>
      <protection/>
    </xf>
    <xf numFmtId="0" fontId="28" fillId="0" borderId="26" xfId="85" applyFont="1" applyBorder="1" applyAlignment="1">
      <alignment horizontal="center"/>
      <protection/>
    </xf>
    <xf numFmtId="0" fontId="38" fillId="0" borderId="23" xfId="85" applyFont="1" applyFill="1" applyBorder="1" applyAlignment="1">
      <alignment horizontal="center"/>
      <protection/>
    </xf>
    <xf numFmtId="0" fontId="39" fillId="0" borderId="32" xfId="85" applyFont="1" applyFill="1" applyBorder="1" applyAlignment="1">
      <alignment horizontal="center"/>
      <protection/>
    </xf>
    <xf numFmtId="0" fontId="39" fillId="0" borderId="26" xfId="85" applyFont="1" applyFill="1" applyBorder="1" applyAlignment="1">
      <alignment horizontal="center"/>
      <protection/>
    </xf>
    <xf numFmtId="0" fontId="39" fillId="0" borderId="21" xfId="85" applyFont="1" applyFill="1" applyBorder="1" applyAlignment="1">
      <alignment horizontal="center"/>
      <protection/>
    </xf>
    <xf numFmtId="0" fontId="38" fillId="0" borderId="32" xfId="85" applyFont="1" applyFill="1" applyBorder="1" applyAlignment="1">
      <alignment horizontal="center"/>
      <protection/>
    </xf>
    <xf numFmtId="0" fontId="38" fillId="0" borderId="26" xfId="85" applyFont="1" applyFill="1" applyBorder="1" applyAlignment="1">
      <alignment horizontal="center"/>
      <protection/>
    </xf>
    <xf numFmtId="0" fontId="40" fillId="0" borderId="27" xfId="85" applyFont="1" applyFill="1" applyBorder="1" applyAlignment="1">
      <alignment/>
      <protection/>
    </xf>
    <xf numFmtId="0" fontId="41" fillId="0" borderId="0" xfId="85" applyFont="1" applyFill="1" applyBorder="1" applyAlignment="1">
      <alignment/>
      <protection/>
    </xf>
    <xf numFmtId="0" fontId="41" fillId="0" borderId="0" xfId="85" applyFont="1" applyFill="1" applyBorder="1" applyAlignment="1">
      <alignment horizontal="center"/>
      <protection/>
    </xf>
    <xf numFmtId="0" fontId="30" fillId="0" borderId="24" xfId="85" applyFont="1" applyFill="1" applyBorder="1" applyAlignment="1">
      <alignment horizontal="center"/>
      <protection/>
    </xf>
    <xf numFmtId="0" fontId="33" fillId="0" borderId="0" xfId="85" applyFont="1" applyFill="1" applyBorder="1" applyAlignment="1">
      <alignment/>
      <protection/>
    </xf>
    <xf numFmtId="0" fontId="28" fillId="0" borderId="21" xfId="85" applyFont="1" applyBorder="1" applyAlignment="1">
      <alignment horizontal="center"/>
      <protection/>
    </xf>
    <xf numFmtId="0" fontId="36" fillId="0" borderId="26" xfId="0" applyFont="1" applyBorder="1" applyAlignment="1">
      <alignment/>
    </xf>
    <xf numFmtId="0" fontId="24" fillId="0" borderId="29" xfId="85" applyFont="1" applyFill="1" applyBorder="1" applyAlignment="1">
      <alignment horizontal="center"/>
      <protection/>
    </xf>
    <xf numFmtId="0" fontId="42" fillId="0" borderId="31" xfId="85" applyFont="1" applyBorder="1" applyAlignment="1">
      <alignment horizontal="center"/>
      <protection/>
    </xf>
    <xf numFmtId="0" fontId="13" fillId="0" borderId="35" xfId="85" applyFont="1" applyBorder="1" applyAlignment="1">
      <alignment horizontal="center"/>
      <protection/>
    </xf>
    <xf numFmtId="0" fontId="38" fillId="0" borderId="21" xfId="85" applyFont="1" applyBorder="1" applyAlignment="1">
      <alignment horizontal="center"/>
      <protection/>
    </xf>
    <xf numFmtId="0" fontId="39" fillId="0" borderId="32" xfId="85" applyFont="1" applyBorder="1" applyAlignment="1">
      <alignment horizontal="center"/>
      <protection/>
    </xf>
    <xf numFmtId="0" fontId="39" fillId="0" borderId="33" xfId="85" applyFont="1" applyBorder="1" applyAlignment="1">
      <alignment horizontal="center"/>
      <protection/>
    </xf>
    <xf numFmtId="0" fontId="38" fillId="0" borderId="23" xfId="85" applyFont="1" applyBorder="1" applyAlignment="1">
      <alignment horizontal="center"/>
      <protection/>
    </xf>
    <xf numFmtId="0" fontId="38" fillId="0" borderId="26" xfId="85" applyFont="1" applyBorder="1" applyAlignment="1">
      <alignment horizontal="center"/>
      <protection/>
    </xf>
    <xf numFmtId="0" fontId="38" fillId="0" borderId="33" xfId="85" applyFont="1" applyBorder="1" applyAlignment="1">
      <alignment horizontal="center"/>
      <protection/>
    </xf>
    <xf numFmtId="0" fontId="24" fillId="0" borderId="33" xfId="85" applyFont="1" applyBorder="1" applyAlignment="1">
      <alignment horizontal="center"/>
      <protection/>
    </xf>
    <xf numFmtId="0" fontId="36" fillId="0" borderId="26" xfId="0" applyFont="1" applyFill="1" applyBorder="1" applyAlignment="1">
      <alignment/>
    </xf>
    <xf numFmtId="0" fontId="38" fillId="0" borderId="21" xfId="85" applyFont="1" applyFill="1" applyBorder="1" applyAlignment="1">
      <alignment horizontal="center"/>
      <protection/>
    </xf>
    <xf numFmtId="0" fontId="39" fillId="0" borderId="33" xfId="85" applyFont="1" applyFill="1" applyBorder="1" applyAlignment="1">
      <alignment horizontal="center"/>
      <protection/>
    </xf>
    <xf numFmtId="0" fontId="38" fillId="0" borderId="33" xfId="85" applyFont="1" applyFill="1" applyBorder="1" applyAlignment="1">
      <alignment horizontal="center"/>
      <protection/>
    </xf>
    <xf numFmtId="0" fontId="39" fillId="0" borderId="23" xfId="85" applyFont="1" applyFill="1" applyBorder="1" applyAlignment="1">
      <alignment horizontal="center"/>
      <protection/>
    </xf>
    <xf numFmtId="0" fontId="39" fillId="0" borderId="26" xfId="85" applyFont="1" applyBorder="1" applyAlignment="1">
      <alignment horizontal="center"/>
      <protection/>
    </xf>
    <xf numFmtId="0" fontId="30" fillId="0" borderId="21" xfId="85" applyFont="1" applyBorder="1" applyAlignment="1">
      <alignment horizontal="center"/>
      <protection/>
    </xf>
    <xf numFmtId="0" fontId="28" fillId="0" borderId="36" xfId="85" applyFont="1" applyBorder="1" applyAlignment="1">
      <alignment horizontal="center"/>
      <protection/>
    </xf>
    <xf numFmtId="0" fontId="36" fillId="0" borderId="19" xfId="0" applyFont="1" applyBorder="1" applyAlignment="1">
      <alignment/>
    </xf>
    <xf numFmtId="0" fontId="24" fillId="0" borderId="33" xfId="85" applyFont="1" applyFill="1" applyBorder="1" applyAlignment="1">
      <alignment horizontal="center"/>
      <protection/>
    </xf>
    <xf numFmtId="0" fontId="24" fillId="0" borderId="26" xfId="85" applyFont="1" applyFill="1" applyBorder="1" applyAlignment="1">
      <alignment horizontal="center" vertical="center"/>
      <protection/>
    </xf>
    <xf numFmtId="0" fontId="38" fillId="0" borderId="26" xfId="85" applyFont="1" applyFill="1" applyBorder="1" applyAlignment="1">
      <alignment horizontal="center" vertical="center"/>
      <protection/>
    </xf>
    <xf numFmtId="0" fontId="13" fillId="0" borderId="21" xfId="85" applyFont="1" applyFill="1" applyBorder="1" applyAlignment="1">
      <alignment horizontal="center" vertical="center"/>
      <protection/>
    </xf>
    <xf numFmtId="0" fontId="42" fillId="0" borderId="26" xfId="85" applyFont="1" applyFill="1" applyBorder="1" applyAlignment="1">
      <alignment horizontal="center" vertical="center"/>
      <protection/>
    </xf>
    <xf numFmtId="0" fontId="24" fillId="0" borderId="37" xfId="85" applyFont="1" applyFill="1" applyBorder="1" applyAlignment="1">
      <alignment/>
      <protection/>
    </xf>
    <xf numFmtId="0" fontId="24" fillId="0" borderId="38" xfId="85" applyFont="1" applyFill="1" applyBorder="1" applyAlignment="1">
      <alignment/>
      <protection/>
    </xf>
    <xf numFmtId="0" fontId="24" fillId="0" borderId="39" xfId="85" applyFont="1" applyFill="1" applyBorder="1" applyAlignment="1">
      <alignment/>
      <protection/>
    </xf>
    <xf numFmtId="0" fontId="13" fillId="0" borderId="40" xfId="85" applyFont="1" applyFill="1" applyBorder="1" applyAlignment="1">
      <alignment/>
      <protection/>
    </xf>
    <xf numFmtId="0" fontId="13" fillId="0" borderId="38" xfId="85" applyFont="1" applyFill="1" applyBorder="1" applyAlignment="1">
      <alignment/>
      <protection/>
    </xf>
    <xf numFmtId="0" fontId="13" fillId="0" borderId="38" xfId="85" applyFont="1" applyFill="1" applyBorder="1" applyAlignment="1">
      <alignment horizontal="center"/>
      <protection/>
    </xf>
    <xf numFmtId="0" fontId="13" fillId="0" borderId="39" xfId="85" applyFont="1" applyFill="1" applyBorder="1" applyAlignment="1">
      <alignment/>
      <protection/>
    </xf>
    <xf numFmtId="0" fontId="28" fillId="0" borderId="25" xfId="85" applyFont="1" applyBorder="1" applyAlignment="1">
      <alignment horizontal="center"/>
      <protection/>
    </xf>
    <xf numFmtId="0" fontId="40" fillId="0" borderId="27" xfId="85" applyFont="1" applyBorder="1" applyAlignment="1">
      <alignment/>
      <protection/>
    </xf>
    <xf numFmtId="0" fontId="41" fillId="0" borderId="0" xfId="85" applyFont="1" applyBorder="1" applyAlignment="1">
      <alignment/>
      <protection/>
    </xf>
    <xf numFmtId="0" fontId="41" fillId="0" borderId="0" xfId="85" applyFont="1" applyBorder="1" applyAlignment="1">
      <alignment horizontal="center"/>
      <protection/>
    </xf>
    <xf numFmtId="0" fontId="30" fillId="0" borderId="24" xfId="85" applyFont="1" applyBorder="1" applyAlignment="1">
      <alignment horizontal="center"/>
      <protection/>
    </xf>
    <xf numFmtId="0" fontId="37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1" fillId="0" borderId="21" xfId="85" applyFont="1" applyFill="1" applyBorder="1" applyAlignment="1">
      <alignment horizontal="center"/>
      <protection/>
    </xf>
    <xf numFmtId="0" fontId="37" fillId="0" borderId="41" xfId="85" applyFont="1" applyFill="1" applyBorder="1" applyAlignment="1">
      <alignment horizontal="center"/>
      <protection/>
    </xf>
    <xf numFmtId="0" fontId="37" fillId="0" borderId="25" xfId="85" applyFont="1" applyFill="1" applyBorder="1" applyAlignment="1">
      <alignment horizontal="center"/>
      <protection/>
    </xf>
    <xf numFmtId="0" fontId="37" fillId="0" borderId="42" xfId="85" applyFont="1" applyFill="1" applyBorder="1" applyAlignment="1">
      <alignment horizontal="center"/>
      <protection/>
    </xf>
    <xf numFmtId="0" fontId="1" fillId="0" borderId="32" xfId="85" applyFont="1" applyFill="1" applyBorder="1" applyAlignment="1">
      <alignment horizontal="center"/>
      <protection/>
    </xf>
    <xf numFmtId="0" fontId="1" fillId="0" borderId="26" xfId="85" applyFont="1" applyFill="1" applyBorder="1" applyAlignment="1">
      <alignment horizontal="center"/>
      <protection/>
    </xf>
    <xf numFmtId="0" fontId="1" fillId="0" borderId="26" xfId="85" applyFont="1" applyBorder="1" applyAlignment="1">
      <alignment horizontal="center"/>
      <protection/>
    </xf>
    <xf numFmtId="0" fontId="1" fillId="0" borderId="33" xfId="85" applyFont="1" applyFill="1" applyBorder="1" applyAlignment="1">
      <alignment horizontal="center"/>
      <protection/>
    </xf>
    <xf numFmtId="0" fontId="43" fillId="0" borderId="0" xfId="85" applyFont="1" applyFill="1" applyBorder="1" applyAlignment="1">
      <alignment horizontal="center"/>
      <protection/>
    </xf>
    <xf numFmtId="0" fontId="44" fillId="0" borderId="26" xfId="0" applyFont="1" applyFill="1" applyBorder="1" applyAlignment="1">
      <alignment/>
    </xf>
    <xf numFmtId="0" fontId="45" fillId="0" borderId="26" xfId="0" applyFont="1" applyFill="1" applyBorder="1" applyAlignment="1">
      <alignment/>
    </xf>
    <xf numFmtId="0" fontId="24" fillId="0" borderId="43" xfId="85" applyFont="1" applyFill="1" applyBorder="1" applyAlignment="1">
      <alignment horizontal="center"/>
      <protection/>
    </xf>
    <xf numFmtId="0" fontId="24" fillId="0" borderId="19" xfId="85" applyFont="1" applyFill="1" applyBorder="1" applyAlignment="1">
      <alignment horizontal="center"/>
      <protection/>
    </xf>
    <xf numFmtId="0" fontId="24" fillId="0" borderId="36" xfId="85" applyFont="1" applyFill="1" applyBorder="1" applyAlignment="1">
      <alignment horizontal="center"/>
      <protection/>
    </xf>
    <xf numFmtId="0" fontId="13" fillId="0" borderId="43" xfId="85" applyFont="1" applyFill="1" applyBorder="1" applyAlignment="1">
      <alignment horizontal="center"/>
      <protection/>
    </xf>
    <xf numFmtId="0" fontId="13" fillId="0" borderId="19" xfId="85" applyFont="1" applyFill="1" applyBorder="1" applyAlignment="1">
      <alignment horizontal="center"/>
      <protection/>
    </xf>
    <xf numFmtId="0" fontId="13" fillId="0" borderId="44" xfId="85" applyFont="1" applyFill="1" applyBorder="1" applyAlignment="1">
      <alignment horizontal="center"/>
      <protection/>
    </xf>
    <xf numFmtId="0" fontId="24" fillId="0" borderId="37" xfId="85" applyFont="1" applyFill="1" applyBorder="1" applyAlignment="1">
      <alignment horizontal="center"/>
      <protection/>
    </xf>
    <xf numFmtId="0" fontId="24" fillId="0" borderId="38" xfId="85" applyFont="1" applyFill="1" applyBorder="1" applyAlignment="1">
      <alignment horizontal="center"/>
      <protection/>
    </xf>
    <xf numFmtId="0" fontId="24" fillId="0" borderId="45" xfId="85" applyFont="1" applyFill="1" applyBorder="1" applyAlignment="1">
      <alignment horizontal="center"/>
      <protection/>
    </xf>
    <xf numFmtId="0" fontId="13" fillId="0" borderId="37" xfId="85" applyFont="1" applyFill="1" applyBorder="1" applyAlignment="1">
      <alignment horizontal="center"/>
      <protection/>
    </xf>
    <xf numFmtId="0" fontId="13" fillId="0" borderId="39" xfId="85" applyFont="1" applyFill="1" applyBorder="1" applyAlignment="1">
      <alignment horizontal="center"/>
      <protection/>
    </xf>
    <xf numFmtId="0" fontId="37" fillId="0" borderId="23" xfId="85" applyFont="1" applyFill="1" applyBorder="1">
      <alignment/>
      <protection/>
    </xf>
    <xf numFmtId="0" fontId="37" fillId="0" borderId="37" xfId="85" applyFont="1" applyFill="1" applyBorder="1" applyAlignment="1">
      <alignment horizontal="center"/>
      <protection/>
    </xf>
    <xf numFmtId="0" fontId="37" fillId="0" borderId="38" xfId="85" applyFont="1" applyFill="1" applyBorder="1" applyAlignment="1">
      <alignment horizontal="center"/>
      <protection/>
    </xf>
    <xf numFmtId="0" fontId="37" fillId="0" borderId="45" xfId="85" applyFont="1" applyFill="1" applyBorder="1" applyAlignment="1">
      <alignment horizontal="center"/>
      <protection/>
    </xf>
    <xf numFmtId="0" fontId="1" fillId="0" borderId="37" xfId="85" applyFont="1" applyFill="1" applyBorder="1" applyAlignment="1">
      <alignment horizontal="center"/>
      <protection/>
    </xf>
    <xf numFmtId="0" fontId="1" fillId="0" borderId="38" xfId="85" applyFont="1" applyFill="1" applyBorder="1" applyAlignment="1">
      <alignment horizontal="center"/>
      <protection/>
    </xf>
    <xf numFmtId="0" fontId="1" fillId="0" borderId="39" xfId="85" applyFont="1" applyFill="1" applyBorder="1" applyAlignment="1">
      <alignment horizontal="center"/>
      <protection/>
    </xf>
    <xf numFmtId="0" fontId="37" fillId="0" borderId="28" xfId="85" applyFont="1" applyFill="1" applyBorder="1" applyAlignment="1">
      <alignment horizontal="center"/>
      <protection/>
    </xf>
    <xf numFmtId="0" fontId="37" fillId="0" borderId="29" xfId="85" applyFont="1" applyFill="1" applyBorder="1" applyAlignment="1">
      <alignment horizontal="center"/>
      <protection/>
    </xf>
    <xf numFmtId="0" fontId="37" fillId="0" borderId="30" xfId="85" applyFont="1" applyFill="1" applyBorder="1" applyAlignment="1">
      <alignment horizontal="center"/>
      <protection/>
    </xf>
    <xf numFmtId="0" fontId="1" fillId="0" borderId="28" xfId="85" applyFont="1" applyFill="1" applyBorder="1" applyAlignment="1">
      <alignment horizontal="center"/>
      <protection/>
    </xf>
    <xf numFmtId="0" fontId="1" fillId="0" borderId="29" xfId="85" applyFont="1" applyFill="1" applyBorder="1" applyAlignment="1">
      <alignment horizontal="center"/>
      <protection/>
    </xf>
    <xf numFmtId="0" fontId="1" fillId="0" borderId="29" xfId="85" applyFont="1" applyBorder="1" applyAlignment="1">
      <alignment horizontal="center"/>
      <protection/>
    </xf>
    <xf numFmtId="0" fontId="1" fillId="0" borderId="31" xfId="85" applyFont="1" applyFill="1" applyBorder="1" applyAlignment="1">
      <alignment horizontal="center"/>
      <protection/>
    </xf>
    <xf numFmtId="0" fontId="35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7" fillId="0" borderId="32" xfId="85" applyFont="1" applyFill="1" applyBorder="1" applyAlignment="1">
      <alignment horizontal="center"/>
      <protection/>
    </xf>
    <xf numFmtId="0" fontId="37" fillId="0" borderId="26" xfId="85" applyFont="1" applyFill="1" applyBorder="1" applyAlignment="1">
      <alignment horizontal="center"/>
      <protection/>
    </xf>
    <xf numFmtId="0" fontId="37" fillId="0" borderId="21" xfId="85" applyFont="1" applyFill="1" applyBorder="1" applyAlignment="1">
      <alignment horizontal="center"/>
      <protection/>
    </xf>
    <xf numFmtId="0" fontId="37" fillId="0" borderId="26" xfId="85" applyFont="1" applyFill="1" applyBorder="1">
      <alignment/>
      <protection/>
    </xf>
    <xf numFmtId="0" fontId="46" fillId="0" borderId="26" xfId="0" applyFont="1" applyFill="1" applyBorder="1" applyAlignment="1">
      <alignment horizontal="center"/>
    </xf>
    <xf numFmtId="0" fontId="37" fillId="0" borderId="43" xfId="85" applyFont="1" applyFill="1" applyBorder="1" applyAlignment="1">
      <alignment horizontal="center"/>
      <protection/>
    </xf>
    <xf numFmtId="0" fontId="37" fillId="0" borderId="19" xfId="85" applyFont="1" applyFill="1" applyBorder="1" applyAlignment="1">
      <alignment horizontal="center"/>
      <protection/>
    </xf>
    <xf numFmtId="0" fontId="37" fillId="0" borderId="36" xfId="85" applyFont="1" applyFill="1" applyBorder="1" applyAlignment="1">
      <alignment horizontal="center"/>
      <protection/>
    </xf>
    <xf numFmtId="0" fontId="1" fillId="0" borderId="43" xfId="85" applyFont="1" applyFill="1" applyBorder="1" applyAlignment="1">
      <alignment horizontal="center"/>
      <protection/>
    </xf>
    <xf numFmtId="0" fontId="1" fillId="0" borderId="19" xfId="85" applyFont="1" applyFill="1" applyBorder="1" applyAlignment="1">
      <alignment horizontal="center"/>
      <protection/>
    </xf>
    <xf numFmtId="0" fontId="1" fillId="0" borderId="44" xfId="85" applyFont="1" applyFill="1" applyBorder="1" applyAlignment="1">
      <alignment horizontal="center"/>
      <protection/>
    </xf>
    <xf numFmtId="0" fontId="28" fillId="0" borderId="19" xfId="85" applyFont="1" applyBorder="1" applyAlignment="1">
      <alignment horizontal="center"/>
      <protection/>
    </xf>
    <xf numFmtId="0" fontId="28" fillId="0" borderId="24" xfId="85" applyFont="1" applyBorder="1" applyAlignment="1">
      <alignment horizontal="center"/>
      <protection/>
    </xf>
    <xf numFmtId="0" fontId="37" fillId="0" borderId="0" xfId="85" applyFont="1" applyFill="1" applyBorder="1" applyAlignment="1">
      <alignment/>
      <protection/>
    </xf>
    <xf numFmtId="0" fontId="37" fillId="0" borderId="0" xfId="85" applyFont="1" applyFill="1" applyBorder="1" applyAlignment="1">
      <alignment horizontal="center"/>
      <protection/>
    </xf>
    <xf numFmtId="0" fontId="1" fillId="0" borderId="24" xfId="85" applyFont="1" applyFill="1" applyBorder="1" applyAlignment="1">
      <alignment horizontal="center"/>
      <protection/>
    </xf>
    <xf numFmtId="0" fontId="47" fillId="0" borderId="0" xfId="85" applyFont="1" applyFill="1" applyBorder="1" applyAlignment="1">
      <alignment/>
      <protection/>
    </xf>
    <xf numFmtId="0" fontId="37" fillId="0" borderId="31" xfId="85" applyFont="1" applyFill="1" applyBorder="1" applyAlignment="1">
      <alignment horizontal="center"/>
      <protection/>
    </xf>
    <xf numFmtId="0" fontId="37" fillId="0" borderId="39" xfId="85" applyFont="1" applyFill="1" applyBorder="1" applyAlignment="1">
      <alignment horizontal="center"/>
      <protection/>
    </xf>
    <xf numFmtId="0" fontId="28" fillId="0" borderId="0" xfId="85" applyFont="1" applyBorder="1" applyAlignment="1">
      <alignment horizontal="center"/>
      <protection/>
    </xf>
    <xf numFmtId="0" fontId="26" fillId="0" borderId="0" xfId="85" applyFont="1" applyBorder="1">
      <alignment/>
      <protection/>
    </xf>
    <xf numFmtId="0" fontId="39" fillId="0" borderId="0" xfId="85" applyFont="1" applyFill="1" applyBorder="1" applyAlignment="1">
      <alignment horizontal="center"/>
      <protection/>
    </xf>
    <xf numFmtId="0" fontId="48" fillId="0" borderId="0" xfId="85" applyFont="1" applyFill="1" applyBorder="1" applyAlignment="1">
      <alignment horizontal="center"/>
      <protection/>
    </xf>
    <xf numFmtId="0" fontId="31" fillId="0" borderId="26" xfId="85" applyFont="1" applyBorder="1">
      <alignment/>
      <protection/>
    </xf>
    <xf numFmtId="0" fontId="26" fillId="0" borderId="26" xfId="85" applyFont="1" applyBorder="1">
      <alignment/>
      <protection/>
    </xf>
    <xf numFmtId="0" fontId="28" fillId="0" borderId="26" xfId="85" applyFont="1" applyFill="1" applyBorder="1" applyAlignment="1">
      <alignment horizontal="center"/>
      <protection/>
    </xf>
    <xf numFmtId="0" fontId="30" fillId="0" borderId="0" xfId="85" applyFont="1" applyFill="1" applyBorder="1" applyAlignment="1">
      <alignment horizontal="center"/>
      <protection/>
    </xf>
    <xf numFmtId="0" fontId="29" fillId="0" borderId="0" xfId="85" applyFont="1" applyFill="1" applyBorder="1" applyAlignment="1">
      <alignment horizontal="center"/>
      <protection/>
    </xf>
    <xf numFmtId="0" fontId="28" fillId="0" borderId="0" xfId="85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166" fontId="38" fillId="0" borderId="0" xfId="85" applyNumberFormat="1" applyFont="1" applyFill="1" applyBorder="1" applyAlignment="1">
      <alignment horizontal="center"/>
      <protection/>
    </xf>
    <xf numFmtId="0" fontId="31" fillId="0" borderId="36" xfId="85" applyFont="1" applyBorder="1">
      <alignment/>
      <protection/>
    </xf>
    <xf numFmtId="0" fontId="39" fillId="0" borderId="36" xfId="85" applyFont="1" applyBorder="1" applyAlignment="1">
      <alignment horizontal="center"/>
      <protection/>
    </xf>
    <xf numFmtId="0" fontId="21" fillId="0" borderId="0" xfId="0" applyFont="1" applyAlignment="1">
      <alignment/>
    </xf>
    <xf numFmtId="0" fontId="31" fillId="0" borderId="21" xfId="85" applyFont="1" applyBorder="1">
      <alignment/>
      <protection/>
    </xf>
    <xf numFmtId="0" fontId="26" fillId="0" borderId="21" xfId="85" applyFont="1" applyBorder="1">
      <alignment/>
      <protection/>
    </xf>
    <xf numFmtId="0" fontId="49" fillId="0" borderId="26" xfId="85" applyFont="1" applyFill="1" applyBorder="1" applyAlignment="1">
      <alignment horizontal="center"/>
      <protection/>
    </xf>
    <xf numFmtId="0" fontId="49" fillId="0" borderId="0" xfId="85" applyFont="1" applyFill="1" applyBorder="1" applyAlignment="1">
      <alignment horizontal="center"/>
      <protection/>
    </xf>
    <xf numFmtId="0" fontId="50" fillId="0" borderId="0" xfId="85" applyFont="1" applyFill="1" applyBorder="1" applyAlignment="1">
      <alignment horizontal="center"/>
      <protection/>
    </xf>
    <xf numFmtId="0" fontId="37" fillId="0" borderId="46" xfId="0" applyFont="1" applyBorder="1" applyAlignment="1">
      <alignment horizontal="center"/>
    </xf>
    <xf numFmtId="0" fontId="37" fillId="0" borderId="46" xfId="0" applyFont="1" applyBorder="1" applyAlignment="1">
      <alignment/>
    </xf>
    <xf numFmtId="0" fontId="20" fillId="0" borderId="47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51" fillId="0" borderId="48" xfId="0" applyFont="1" applyBorder="1" applyAlignment="1">
      <alignment/>
    </xf>
    <xf numFmtId="0" fontId="52" fillId="0" borderId="47" xfId="0" applyFont="1" applyBorder="1" applyAlignment="1">
      <alignment/>
    </xf>
    <xf numFmtId="0" fontId="52" fillId="0" borderId="49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37" fillId="0" borderId="50" xfId="0" applyFont="1" applyBorder="1" applyAlignment="1">
      <alignment/>
    </xf>
    <xf numFmtId="0" fontId="51" fillId="0" borderId="5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37" fillId="0" borderId="27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0" fillId="0" borderId="50" xfId="0" applyBorder="1" applyAlignment="1">
      <alignment/>
    </xf>
    <xf numFmtId="0" fontId="54" fillId="0" borderId="27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51" xfId="0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0" fillId="0" borderId="52" xfId="0" applyBorder="1" applyAlignment="1">
      <alignment/>
    </xf>
    <xf numFmtId="0" fontId="51" fillId="0" borderId="52" xfId="0" applyFont="1" applyBorder="1" applyAlignment="1">
      <alignment/>
    </xf>
    <xf numFmtId="0" fontId="20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/>
    </xf>
    <xf numFmtId="0" fontId="51" fillId="0" borderId="42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51" xfId="0" applyFont="1" applyBorder="1" applyAlignment="1">
      <alignment/>
    </xf>
    <xf numFmtId="0" fontId="37" fillId="0" borderId="55" xfId="0" applyFont="1" applyBorder="1" applyAlignment="1">
      <alignment/>
    </xf>
    <xf numFmtId="0" fontId="20" fillId="0" borderId="56" xfId="0" applyFont="1" applyBorder="1" applyAlignment="1">
      <alignment horizontal="center"/>
    </xf>
    <xf numFmtId="0" fontId="0" fillId="0" borderId="55" xfId="0" applyBorder="1" applyAlignment="1">
      <alignment/>
    </xf>
    <xf numFmtId="9" fontId="0" fillId="0" borderId="57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58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6" fillId="0" borderId="27" xfId="0" applyFont="1" applyBorder="1" applyAlignment="1">
      <alignment/>
    </xf>
    <xf numFmtId="0" fontId="0" fillId="0" borderId="43" xfId="0" applyBorder="1" applyAlignment="1">
      <alignment/>
    </xf>
    <xf numFmtId="0" fontId="1" fillId="0" borderId="0" xfId="0" applyFont="1" applyBorder="1" applyAlignment="1">
      <alignment/>
    </xf>
    <xf numFmtId="166" fontId="20" fillId="0" borderId="51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59" xfId="0" applyBorder="1" applyAlignment="1">
      <alignment/>
    </xf>
    <xf numFmtId="0" fontId="56" fillId="0" borderId="42" xfId="0" applyFont="1" applyBorder="1" applyAlignment="1">
      <alignment/>
    </xf>
    <xf numFmtId="0" fontId="20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56" fillId="0" borderId="62" xfId="0" applyFont="1" applyBorder="1" applyAlignment="1">
      <alignment/>
    </xf>
    <xf numFmtId="0" fontId="56" fillId="0" borderId="21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63" xfId="0" applyBorder="1" applyAlignment="1">
      <alignment/>
    </xf>
    <xf numFmtId="0" fontId="56" fillId="0" borderId="36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51" xfId="0" applyNumberForma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166" fontId="0" fillId="0" borderId="64" xfId="0" applyNumberFormat="1" applyBorder="1" applyAlignment="1">
      <alignment horizontal="center" vertical="center"/>
    </xf>
    <xf numFmtId="0" fontId="0" fillId="0" borderId="62" xfId="0" applyBorder="1" applyAlignment="1">
      <alignment/>
    </xf>
    <xf numFmtId="167" fontId="0" fillId="0" borderId="21" xfId="0" applyNumberFormat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0" fillId="0" borderId="41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2" xfId="0" applyFill="1" applyBorder="1" applyAlignment="1">
      <alignment/>
    </xf>
    <xf numFmtId="0" fontId="56" fillId="0" borderId="45" xfId="0" applyFont="1" applyBorder="1" applyAlignment="1">
      <alignment/>
    </xf>
    <xf numFmtId="0" fontId="20" fillId="0" borderId="66" xfId="0" applyFont="1" applyBorder="1" applyAlignment="1">
      <alignment horizontal="center"/>
    </xf>
    <xf numFmtId="0" fontId="0" fillId="0" borderId="67" xfId="0" applyBorder="1" applyAlignment="1">
      <alignment horizontal="center" vertical="center"/>
    </xf>
    <xf numFmtId="166" fontId="0" fillId="0" borderId="68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69" xfId="0" applyBorder="1" applyAlignment="1">
      <alignment horizontal="center"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85" applyFont="1" applyFill="1" applyBorder="1" applyAlignment="1">
      <alignment horizontal="center"/>
      <protection/>
    </xf>
    <xf numFmtId="0" fontId="1" fillId="0" borderId="0" xfId="85" applyFont="1" applyBorder="1" applyAlignment="1">
      <alignment horizontal="center"/>
      <protection/>
    </xf>
    <xf numFmtId="0" fontId="38" fillId="0" borderId="0" xfId="85" applyFont="1" applyFill="1" applyBorder="1" applyAlignment="1">
      <alignment horizontal="center"/>
      <protection/>
    </xf>
    <xf numFmtId="0" fontId="13" fillId="0" borderId="0" xfId="85" applyFont="1" applyFill="1" applyBorder="1" applyAlignment="1">
      <alignment horizontal="center"/>
      <protection/>
    </xf>
    <xf numFmtId="0" fontId="3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1" fillId="0" borderId="36" xfId="85" applyFont="1" applyFill="1" applyBorder="1" applyAlignment="1">
      <alignment horizontal="center"/>
      <protection/>
    </xf>
    <xf numFmtId="0" fontId="30" fillId="0" borderId="0" xfId="85" applyFont="1" applyBorder="1">
      <alignment/>
      <protection/>
    </xf>
    <xf numFmtId="0" fontId="57" fillId="0" borderId="0" xfId="85" applyFont="1" applyBorder="1">
      <alignment/>
      <protection/>
    </xf>
    <xf numFmtId="0" fontId="30" fillId="0" borderId="0" xfId="85" applyFont="1" applyBorder="1" applyAlignment="1">
      <alignment horizontal="center"/>
      <protection/>
    </xf>
    <xf numFmtId="0" fontId="58" fillId="0" borderId="0" xfId="85" applyFont="1" applyBorder="1" applyAlignment="1">
      <alignment horizontal="center"/>
      <protection/>
    </xf>
    <xf numFmtId="0" fontId="59" fillId="0" borderId="0" xfId="85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24" fillId="0" borderId="0" xfId="85" applyFont="1" applyAlignment="1">
      <alignment/>
      <protection/>
    </xf>
    <xf numFmtId="0" fontId="56" fillId="0" borderId="0" xfId="0" applyFont="1" applyFill="1" applyBorder="1" applyAlignment="1">
      <alignment/>
    </xf>
    <xf numFmtId="0" fontId="60" fillId="0" borderId="19" xfId="0" applyFont="1" applyBorder="1" applyAlignment="1">
      <alignment horizontal="center"/>
    </xf>
    <xf numFmtId="0" fontId="30" fillId="0" borderId="28" xfId="85" applyFont="1" applyBorder="1" applyAlignment="1">
      <alignment horizontal="center"/>
      <protection/>
    </xf>
    <xf numFmtId="0" fontId="34" fillId="0" borderId="29" xfId="0" applyFont="1" applyFill="1" applyBorder="1" applyAlignment="1">
      <alignment/>
    </xf>
    <xf numFmtId="0" fontId="24" fillId="0" borderId="31" xfId="85" applyFont="1" applyBorder="1" applyAlignment="1">
      <alignment horizontal="center"/>
      <protection/>
    </xf>
    <xf numFmtId="0" fontId="30" fillId="0" borderId="32" xfId="85" applyFont="1" applyBorder="1" applyAlignment="1">
      <alignment horizontal="center"/>
      <protection/>
    </xf>
    <xf numFmtId="0" fontId="28" fillId="0" borderId="32" xfId="85" applyFont="1" applyBorder="1" applyAlignment="1">
      <alignment horizontal="center"/>
      <protection/>
    </xf>
    <xf numFmtId="0" fontId="28" fillId="0" borderId="37" xfId="85" applyFont="1" applyBorder="1" applyAlignment="1">
      <alignment horizontal="center"/>
      <protection/>
    </xf>
    <xf numFmtId="0" fontId="36" fillId="0" borderId="38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30" fillId="0" borderId="29" xfId="85" applyFont="1" applyFill="1" applyBorder="1">
      <alignment/>
      <protection/>
    </xf>
    <xf numFmtId="0" fontId="13" fillId="0" borderId="29" xfId="85" applyFont="1" applyFill="1" applyBorder="1" applyAlignment="1">
      <alignment horizontal="center"/>
      <protection/>
    </xf>
    <xf numFmtId="0" fontId="24" fillId="0" borderId="31" xfId="85" applyFont="1" applyFill="1" applyBorder="1" applyAlignment="1">
      <alignment horizontal="center"/>
      <protection/>
    </xf>
    <xf numFmtId="0" fontId="37" fillId="0" borderId="33" xfId="85" applyFont="1" applyFill="1" applyBorder="1" applyAlignment="1">
      <alignment horizontal="center"/>
      <protection/>
    </xf>
    <xf numFmtId="0" fontId="38" fillId="0" borderId="29" xfId="85" applyFont="1" applyFill="1" applyBorder="1" applyAlignment="1">
      <alignment horizontal="center"/>
      <protection/>
    </xf>
    <xf numFmtId="0" fontId="30" fillId="0" borderId="37" xfId="85" applyFont="1" applyBorder="1" applyAlignment="1">
      <alignment horizontal="center"/>
      <protection/>
    </xf>
    <xf numFmtId="0" fontId="24" fillId="0" borderId="39" xfId="85" applyFont="1" applyFill="1" applyBorder="1" applyAlignment="1">
      <alignment horizontal="center"/>
      <protection/>
    </xf>
    <xf numFmtId="0" fontId="60" fillId="0" borderId="26" xfId="0" applyFont="1" applyBorder="1" applyAlignment="1">
      <alignment horizontal="center"/>
    </xf>
    <xf numFmtId="0" fontId="30" fillId="0" borderId="26" xfId="85" applyFont="1" applyFill="1" applyBorder="1" applyAlignment="1">
      <alignment horizontal="center"/>
      <protection/>
    </xf>
    <xf numFmtId="0" fontId="13" fillId="0" borderId="26" xfId="85" applyFont="1" applyFill="1" applyBorder="1" applyAlignment="1">
      <alignment horizontal="center" vertical="center"/>
      <protection/>
    </xf>
    <xf numFmtId="0" fontId="24" fillId="0" borderId="26" xfId="85" applyFont="1" applyFill="1" applyBorder="1" applyAlignment="1">
      <alignment/>
      <protection/>
    </xf>
    <xf numFmtId="0" fontId="28" fillId="0" borderId="21" xfId="85" applyFont="1" applyFill="1" applyBorder="1" applyAlignment="1">
      <alignment horizontal="center"/>
      <protection/>
    </xf>
    <xf numFmtId="0" fontId="1" fillId="0" borderId="23" xfId="0" applyFont="1" applyFill="1" applyBorder="1" applyAlignment="1">
      <alignment horizontal="center"/>
    </xf>
    <xf numFmtId="0" fontId="1" fillId="0" borderId="23" xfId="85" applyFont="1" applyFill="1" applyBorder="1" applyAlignment="1">
      <alignment horizontal="center"/>
      <protection/>
    </xf>
    <xf numFmtId="0" fontId="46" fillId="0" borderId="23" xfId="0" applyFont="1" applyFill="1" applyBorder="1" applyAlignment="1">
      <alignment horizontal="center"/>
    </xf>
    <xf numFmtId="0" fontId="40" fillId="0" borderId="0" xfId="85" applyFont="1" applyAlignment="1">
      <alignment/>
      <protection/>
    </xf>
    <xf numFmtId="0" fontId="40" fillId="0" borderId="0" xfId="85" applyFont="1" applyAlignment="1">
      <alignment horizontal="center"/>
      <protection/>
    </xf>
    <xf numFmtId="0" fontId="28" fillId="0" borderId="62" xfId="85" applyFont="1" applyBorder="1" applyAlignment="1">
      <alignment horizontal="center"/>
      <protection/>
    </xf>
    <xf numFmtId="0" fontId="60" fillId="0" borderId="0" xfId="0" applyFont="1" applyBorder="1" applyAlignment="1">
      <alignment horizontal="center"/>
    </xf>
    <xf numFmtId="0" fontId="24" fillId="0" borderId="0" xfId="85" applyFont="1" applyFill="1" applyBorder="1" applyAlignment="1">
      <alignment horizontal="center"/>
      <protection/>
    </xf>
    <xf numFmtId="0" fontId="24" fillId="0" borderId="0" xfId="85" applyFont="1" applyBorder="1" applyAlignment="1">
      <alignment horizontal="center"/>
      <protection/>
    </xf>
    <xf numFmtId="0" fontId="24" fillId="0" borderId="44" xfId="85" applyFont="1" applyFill="1" applyBorder="1" applyAlignment="1">
      <alignment horizontal="center"/>
      <protection/>
    </xf>
    <xf numFmtId="0" fontId="13" fillId="0" borderId="34" xfId="85" applyFont="1" applyFill="1" applyBorder="1" applyAlignment="1">
      <alignment horizontal="center"/>
      <protection/>
    </xf>
    <xf numFmtId="9" fontId="20" fillId="0" borderId="51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22" fillId="0" borderId="0" xfId="0" applyFont="1" applyBorder="1" applyAlignment="1">
      <alignment horizontal="center"/>
    </xf>
    <xf numFmtId="0" fontId="31" fillId="0" borderId="21" xfId="85" applyFont="1" applyBorder="1" applyAlignment="1">
      <alignment horizontal="left"/>
      <protection/>
    </xf>
    <xf numFmtId="0" fontId="37" fillId="0" borderId="31" xfId="0" applyFont="1" applyBorder="1" applyAlignment="1">
      <alignment horizontal="center"/>
    </xf>
    <xf numFmtId="0" fontId="37" fillId="0" borderId="7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167" fontId="0" fillId="0" borderId="29" xfId="0" applyNumberForma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8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 2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0"/>
  <sheetViews>
    <sheetView tabSelected="1" zoomScale="90" zoomScaleNormal="90" workbookViewId="0" topLeftCell="A34">
      <selection activeCell="C69" sqref="C69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6.7109375" style="1" customWidth="1"/>
    <col min="4" max="4" width="6.7109375" style="0" customWidth="1"/>
    <col min="5" max="5" width="6.7109375" style="2" customWidth="1"/>
    <col min="6" max="15" width="6.7109375" style="0" customWidth="1"/>
    <col min="16" max="16" width="6.7109375" style="3" customWidth="1"/>
    <col min="17" max="18" width="6.7109375" style="4" customWidth="1"/>
    <col min="19" max="19" width="4.7109375" style="0" customWidth="1"/>
  </cols>
  <sheetData>
    <row r="1" spans="1:16" ht="15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5"/>
    </row>
    <row r="2" spans="1:1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</row>
    <row r="3" spans="1:16" ht="15.75">
      <c r="A3" s="2"/>
      <c r="B3" s="7" t="s">
        <v>1</v>
      </c>
      <c r="C3" s="8"/>
      <c r="D3" s="2"/>
      <c r="F3" s="2"/>
      <c r="G3" s="2"/>
      <c r="H3" s="2"/>
      <c r="I3" s="2"/>
      <c r="J3" s="8" t="s">
        <v>162</v>
      </c>
      <c r="K3" s="2"/>
      <c r="L3" s="2"/>
      <c r="M3" s="2"/>
      <c r="N3" s="2"/>
      <c r="O3" s="2"/>
      <c r="P3" s="5"/>
    </row>
    <row r="4" spans="2:16" ht="15.75">
      <c r="B4" s="9" t="s">
        <v>2</v>
      </c>
      <c r="C4"/>
      <c r="E4"/>
      <c r="P4" s="5"/>
    </row>
    <row r="5" spans="2:16" ht="15.75">
      <c r="B5" s="9" t="s">
        <v>3</v>
      </c>
      <c r="C5"/>
      <c r="E5"/>
      <c r="P5" s="5"/>
    </row>
    <row r="6" spans="2:16" ht="15.75">
      <c r="B6" s="9" t="s">
        <v>4</v>
      </c>
      <c r="C6"/>
      <c r="E6"/>
      <c r="P6" s="5"/>
    </row>
    <row r="7" spans="2:16" ht="15.75">
      <c r="B7" s="9" t="s">
        <v>161</v>
      </c>
      <c r="C7"/>
      <c r="E7"/>
      <c r="P7" s="5"/>
    </row>
    <row r="8" spans="1:16" ht="15">
      <c r="A8" s="10"/>
      <c r="B8" s="10"/>
      <c r="C8" s="11"/>
      <c r="D8" s="10"/>
      <c r="E8" s="12"/>
      <c r="F8" s="10"/>
      <c r="G8" s="10"/>
      <c r="H8" s="10"/>
      <c r="I8" s="10"/>
      <c r="J8" s="10"/>
      <c r="K8" s="10"/>
      <c r="L8" s="10"/>
      <c r="M8" s="10"/>
      <c r="N8" s="10"/>
      <c r="O8" s="10"/>
      <c r="P8" s="13"/>
    </row>
    <row r="9" spans="1:16" ht="15">
      <c r="A9" s="14" t="s">
        <v>5</v>
      </c>
      <c r="B9" s="15" t="s">
        <v>6</v>
      </c>
      <c r="C9" s="14"/>
      <c r="D9" s="14" t="s">
        <v>7</v>
      </c>
      <c r="E9" s="16" t="s">
        <v>8</v>
      </c>
      <c r="F9" s="17" t="s">
        <v>9</v>
      </c>
      <c r="G9" s="18"/>
      <c r="H9" s="18"/>
      <c r="I9" s="18"/>
      <c r="J9" s="18"/>
      <c r="K9" s="18"/>
      <c r="L9" s="18"/>
      <c r="M9" s="18"/>
      <c r="N9" s="18"/>
      <c r="O9" s="19"/>
      <c r="P9" s="20"/>
    </row>
    <row r="10" spans="1:16" ht="15">
      <c r="A10" s="21"/>
      <c r="B10" s="22"/>
      <c r="C10" s="23" t="s">
        <v>10</v>
      </c>
      <c r="D10" s="23" t="s">
        <v>11</v>
      </c>
      <c r="E10" s="24" t="s">
        <v>12</v>
      </c>
      <c r="F10" s="25"/>
      <c r="G10" s="25"/>
      <c r="H10" s="25"/>
      <c r="I10" s="26"/>
      <c r="J10" s="26"/>
      <c r="K10" s="26"/>
      <c r="L10" s="26"/>
      <c r="M10" s="26"/>
      <c r="N10" s="26"/>
      <c r="O10" s="26"/>
      <c r="P10" s="27"/>
    </row>
    <row r="11" spans="1:16" ht="15">
      <c r="A11" s="21"/>
      <c r="B11" s="10"/>
      <c r="C11" s="28"/>
      <c r="D11" s="21"/>
      <c r="E11" s="24" t="s">
        <v>10</v>
      </c>
      <c r="F11" s="29" t="s">
        <v>13</v>
      </c>
      <c r="G11" s="29" t="s">
        <v>14</v>
      </c>
      <c r="H11" s="29" t="s">
        <v>15</v>
      </c>
      <c r="I11" s="29" t="s">
        <v>16</v>
      </c>
      <c r="J11" s="29" t="s">
        <v>17</v>
      </c>
      <c r="K11" s="29" t="s">
        <v>18</v>
      </c>
      <c r="L11" s="30" t="s">
        <v>19</v>
      </c>
      <c r="M11" s="30" t="s">
        <v>20</v>
      </c>
      <c r="N11" s="30" t="s">
        <v>21</v>
      </c>
      <c r="O11" s="30" t="s">
        <v>22</v>
      </c>
      <c r="P11" s="31" t="s">
        <v>23</v>
      </c>
    </row>
    <row r="12" spans="1:16" ht="15">
      <c r="A12" s="21"/>
      <c r="B12" s="22"/>
      <c r="C12" s="32"/>
      <c r="D12" s="21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1"/>
    </row>
    <row r="13" spans="1:16" ht="15.75">
      <c r="A13" s="29"/>
      <c r="B13" s="342" t="s">
        <v>24</v>
      </c>
      <c r="C13" s="342"/>
      <c r="D13" s="342"/>
      <c r="E13" s="342"/>
      <c r="F13" s="342"/>
      <c r="G13" s="342"/>
      <c r="H13" s="342"/>
      <c r="I13" s="342"/>
      <c r="J13" s="35"/>
      <c r="K13" s="35"/>
      <c r="L13" s="35"/>
      <c r="M13" s="35"/>
      <c r="N13" s="35"/>
      <c r="O13" s="35"/>
      <c r="P13" s="36"/>
    </row>
    <row r="14" spans="1:18" ht="15">
      <c r="A14" s="37">
        <v>1</v>
      </c>
      <c r="B14" s="38" t="s">
        <v>25</v>
      </c>
      <c r="C14" s="39">
        <v>1</v>
      </c>
      <c r="D14" s="40">
        <v>0.25</v>
      </c>
      <c r="E14" s="41" t="s">
        <v>26</v>
      </c>
      <c r="F14" s="42">
        <v>2</v>
      </c>
      <c r="G14" s="43"/>
      <c r="H14" s="44"/>
      <c r="I14" s="45">
        <v>0</v>
      </c>
      <c r="J14" s="46">
        <v>3</v>
      </c>
      <c r="K14" s="46">
        <f aca="true" t="shared" si="0" ref="K14:K24">F14+G14+H14</f>
        <v>2</v>
      </c>
      <c r="L14" s="46">
        <f aca="true" t="shared" si="1" ref="L14:L24">F14+G14+H14+I14</f>
        <v>2</v>
      </c>
      <c r="M14" s="46">
        <v>0</v>
      </c>
      <c r="N14" s="46">
        <f aca="true" t="shared" si="2" ref="N14:N24">J14+L14</f>
        <v>5</v>
      </c>
      <c r="O14" s="47" t="s">
        <v>27</v>
      </c>
      <c r="P14" s="48"/>
      <c r="Q14" s="4">
        <f aca="true" t="shared" si="3" ref="Q14:Q24">IF(E14="Egz.",1,0)</f>
        <v>0</v>
      </c>
      <c r="R14" s="4">
        <f aca="true" t="shared" si="4" ref="R14:R24">N14/D14</f>
        <v>20</v>
      </c>
    </row>
    <row r="15" spans="1:18" ht="15">
      <c r="A15" s="37">
        <v>2</v>
      </c>
      <c r="B15" s="38" t="s">
        <v>28</v>
      </c>
      <c r="C15" s="39">
        <v>1</v>
      </c>
      <c r="D15" s="40">
        <v>0.25</v>
      </c>
      <c r="E15" s="41" t="s">
        <v>26</v>
      </c>
      <c r="F15" s="49">
        <v>2</v>
      </c>
      <c r="G15" s="50"/>
      <c r="H15" s="51"/>
      <c r="I15" s="52">
        <v>0</v>
      </c>
      <c r="J15" s="53">
        <v>3</v>
      </c>
      <c r="K15" s="53">
        <f t="shared" si="0"/>
        <v>2</v>
      </c>
      <c r="L15" s="53">
        <f t="shared" si="1"/>
        <v>2</v>
      </c>
      <c r="M15" s="53">
        <v>0</v>
      </c>
      <c r="N15" s="53">
        <f t="shared" si="2"/>
        <v>5</v>
      </c>
      <c r="O15" s="54" t="s">
        <v>27</v>
      </c>
      <c r="P15" s="48"/>
      <c r="Q15" s="4">
        <f t="shared" si="3"/>
        <v>0</v>
      </c>
      <c r="R15" s="4">
        <f t="shared" si="4"/>
        <v>20</v>
      </c>
    </row>
    <row r="16" spans="1:18" ht="15">
      <c r="A16" s="37">
        <v>3</v>
      </c>
      <c r="B16" s="38" t="s">
        <v>29</v>
      </c>
      <c r="C16" s="39">
        <v>1</v>
      </c>
      <c r="D16" s="40">
        <v>0.5</v>
      </c>
      <c r="E16" s="41" t="s">
        <v>26</v>
      </c>
      <c r="F16" s="49">
        <v>4</v>
      </c>
      <c r="G16" s="50"/>
      <c r="H16" s="51"/>
      <c r="I16" s="52">
        <v>0</v>
      </c>
      <c r="J16" s="53">
        <v>6</v>
      </c>
      <c r="K16" s="53">
        <f t="shared" si="0"/>
        <v>4</v>
      </c>
      <c r="L16" s="53">
        <f t="shared" si="1"/>
        <v>4</v>
      </c>
      <c r="M16" s="53">
        <v>0</v>
      </c>
      <c r="N16" s="53">
        <f t="shared" si="2"/>
        <v>10</v>
      </c>
      <c r="O16" s="54" t="s">
        <v>27</v>
      </c>
      <c r="P16" s="48"/>
      <c r="Q16" s="4">
        <f t="shared" si="3"/>
        <v>0</v>
      </c>
      <c r="R16" s="4">
        <f t="shared" si="4"/>
        <v>20</v>
      </c>
    </row>
    <row r="17" spans="1:18" ht="15">
      <c r="A17" s="37">
        <v>4</v>
      </c>
      <c r="B17" s="55" t="s">
        <v>30</v>
      </c>
      <c r="C17" s="56">
        <v>1</v>
      </c>
      <c r="D17" s="40">
        <v>0.5</v>
      </c>
      <c r="E17" s="41" t="s">
        <v>26</v>
      </c>
      <c r="F17" s="49">
        <v>4</v>
      </c>
      <c r="G17" s="50"/>
      <c r="H17" s="51"/>
      <c r="I17" s="52">
        <v>4</v>
      </c>
      <c r="J17" s="53">
        <v>6</v>
      </c>
      <c r="K17" s="53">
        <f t="shared" si="0"/>
        <v>4</v>
      </c>
      <c r="L17" s="53">
        <f t="shared" si="1"/>
        <v>8</v>
      </c>
      <c r="M17" s="53">
        <v>0</v>
      </c>
      <c r="N17" s="53">
        <f t="shared" si="2"/>
        <v>14</v>
      </c>
      <c r="O17" s="54" t="s">
        <v>27</v>
      </c>
      <c r="P17" s="48"/>
      <c r="Q17" s="4">
        <f t="shared" si="3"/>
        <v>0</v>
      </c>
      <c r="R17" s="4">
        <f t="shared" si="4"/>
        <v>28</v>
      </c>
    </row>
    <row r="18" spans="1:18" ht="15">
      <c r="A18" s="37">
        <v>5</v>
      </c>
      <c r="B18" s="57" t="s">
        <v>31</v>
      </c>
      <c r="C18" s="58">
        <v>5</v>
      </c>
      <c r="D18" s="59">
        <v>0.5</v>
      </c>
      <c r="E18" s="60" t="s">
        <v>26</v>
      </c>
      <c r="F18" s="61">
        <v>4</v>
      </c>
      <c r="G18" s="50"/>
      <c r="H18" s="51"/>
      <c r="I18" s="52">
        <v>4</v>
      </c>
      <c r="J18" s="53">
        <v>6</v>
      </c>
      <c r="K18" s="53">
        <f t="shared" si="0"/>
        <v>4</v>
      </c>
      <c r="L18" s="53">
        <f t="shared" si="1"/>
        <v>8</v>
      </c>
      <c r="M18" s="53">
        <v>0</v>
      </c>
      <c r="N18" s="53">
        <f t="shared" si="2"/>
        <v>14</v>
      </c>
      <c r="O18" s="54" t="s">
        <v>27</v>
      </c>
      <c r="P18" s="48"/>
      <c r="Q18" s="4">
        <f t="shared" si="3"/>
        <v>0</v>
      </c>
      <c r="R18" s="4">
        <f t="shared" si="4"/>
        <v>28</v>
      </c>
    </row>
    <row r="19" spans="1:18" ht="15">
      <c r="A19" s="37">
        <v>6</v>
      </c>
      <c r="B19" s="57" t="s">
        <v>32</v>
      </c>
      <c r="C19" s="58">
        <v>1</v>
      </c>
      <c r="D19" s="59">
        <v>2</v>
      </c>
      <c r="E19" s="60" t="s">
        <v>33</v>
      </c>
      <c r="F19" s="61">
        <v>16</v>
      </c>
      <c r="G19" s="62"/>
      <c r="H19" s="63"/>
      <c r="I19" s="64">
        <v>1</v>
      </c>
      <c r="J19" s="65">
        <v>30</v>
      </c>
      <c r="K19" s="65">
        <f t="shared" si="0"/>
        <v>16</v>
      </c>
      <c r="L19" s="65">
        <f t="shared" si="1"/>
        <v>17</v>
      </c>
      <c r="M19" s="65">
        <v>0</v>
      </c>
      <c r="N19" s="65">
        <f t="shared" si="2"/>
        <v>47</v>
      </c>
      <c r="O19" s="66" t="s">
        <v>34</v>
      </c>
      <c r="P19" s="48" t="s">
        <v>35</v>
      </c>
      <c r="Q19" s="4">
        <f t="shared" si="3"/>
        <v>0</v>
      </c>
      <c r="R19" s="4">
        <f t="shared" si="4"/>
        <v>23.5</v>
      </c>
    </row>
    <row r="20" spans="1:18" ht="15">
      <c r="A20" s="37">
        <v>7</v>
      </c>
      <c r="B20" s="67" t="s">
        <v>36</v>
      </c>
      <c r="C20" s="58">
        <v>2</v>
      </c>
      <c r="D20" s="59">
        <v>2</v>
      </c>
      <c r="E20" s="60" t="s">
        <v>33</v>
      </c>
      <c r="F20" s="61">
        <v>16</v>
      </c>
      <c r="G20" s="62"/>
      <c r="H20" s="63"/>
      <c r="I20" s="64">
        <v>1</v>
      </c>
      <c r="J20" s="65">
        <v>30</v>
      </c>
      <c r="K20" s="65">
        <f t="shared" si="0"/>
        <v>16</v>
      </c>
      <c r="L20" s="65">
        <f t="shared" si="1"/>
        <v>17</v>
      </c>
      <c r="M20" s="65">
        <v>0</v>
      </c>
      <c r="N20" s="65">
        <f t="shared" si="2"/>
        <v>47</v>
      </c>
      <c r="O20" s="66" t="s">
        <v>34</v>
      </c>
      <c r="P20" s="48" t="s">
        <v>35</v>
      </c>
      <c r="Q20" s="4">
        <f t="shared" si="3"/>
        <v>0</v>
      </c>
      <c r="R20" s="4">
        <f t="shared" si="4"/>
        <v>23.5</v>
      </c>
    </row>
    <row r="21" spans="1:18" ht="15">
      <c r="A21" s="68">
        <v>9</v>
      </c>
      <c r="B21" s="67" t="s">
        <v>37</v>
      </c>
      <c r="C21" s="58">
        <v>2</v>
      </c>
      <c r="D21" s="59">
        <v>2</v>
      </c>
      <c r="E21" s="60" t="s">
        <v>33</v>
      </c>
      <c r="F21" s="61"/>
      <c r="G21" s="62">
        <v>30</v>
      </c>
      <c r="H21" s="63"/>
      <c r="I21" s="64">
        <v>1</v>
      </c>
      <c r="J21" s="65">
        <v>30</v>
      </c>
      <c r="K21" s="65">
        <f t="shared" si="0"/>
        <v>30</v>
      </c>
      <c r="L21" s="65">
        <f t="shared" si="1"/>
        <v>31</v>
      </c>
      <c r="M21" s="65">
        <v>30</v>
      </c>
      <c r="N21" s="65">
        <f t="shared" si="2"/>
        <v>61</v>
      </c>
      <c r="O21" s="66" t="s">
        <v>34</v>
      </c>
      <c r="P21" s="48"/>
      <c r="Q21" s="4">
        <f t="shared" si="3"/>
        <v>0</v>
      </c>
      <c r="R21" s="4">
        <f t="shared" si="4"/>
        <v>30.5</v>
      </c>
    </row>
    <row r="22" spans="1:18" ht="15">
      <c r="A22" s="37">
        <v>10</v>
      </c>
      <c r="B22" s="67" t="s">
        <v>38</v>
      </c>
      <c r="C22" s="58">
        <v>3</v>
      </c>
      <c r="D22" s="69">
        <v>2</v>
      </c>
      <c r="E22" s="60" t="s">
        <v>33</v>
      </c>
      <c r="F22" s="61"/>
      <c r="G22" s="62">
        <v>30</v>
      </c>
      <c r="H22" s="63"/>
      <c r="I22" s="64">
        <v>1</v>
      </c>
      <c r="J22" s="65">
        <v>30</v>
      </c>
      <c r="K22" s="65">
        <f t="shared" si="0"/>
        <v>30</v>
      </c>
      <c r="L22" s="65">
        <f t="shared" si="1"/>
        <v>31</v>
      </c>
      <c r="M22" s="65">
        <v>30</v>
      </c>
      <c r="N22" s="65">
        <f t="shared" si="2"/>
        <v>61</v>
      </c>
      <c r="O22" s="66" t="s">
        <v>34</v>
      </c>
      <c r="P22" s="48"/>
      <c r="Q22" s="4">
        <f t="shared" si="3"/>
        <v>0</v>
      </c>
      <c r="R22" s="4">
        <f t="shared" si="4"/>
        <v>30.5</v>
      </c>
    </row>
    <row r="23" spans="1:18" ht="15">
      <c r="A23" s="68">
        <v>11</v>
      </c>
      <c r="B23" s="67" t="s">
        <v>39</v>
      </c>
      <c r="C23" s="58">
        <v>4</v>
      </c>
      <c r="D23" s="69">
        <v>2</v>
      </c>
      <c r="E23" s="60" t="s">
        <v>33</v>
      </c>
      <c r="F23" s="61"/>
      <c r="G23" s="62">
        <v>30</v>
      </c>
      <c r="H23" s="63"/>
      <c r="I23" s="64">
        <v>1</v>
      </c>
      <c r="J23" s="65">
        <v>30</v>
      </c>
      <c r="K23" s="65">
        <f t="shared" si="0"/>
        <v>30</v>
      </c>
      <c r="L23" s="65">
        <f t="shared" si="1"/>
        <v>31</v>
      </c>
      <c r="M23" s="65">
        <v>30</v>
      </c>
      <c r="N23" s="65">
        <f t="shared" si="2"/>
        <v>61</v>
      </c>
      <c r="O23" s="66" t="s">
        <v>34</v>
      </c>
      <c r="P23" s="48"/>
      <c r="Q23" s="4">
        <f t="shared" si="3"/>
        <v>0</v>
      </c>
      <c r="R23" s="4">
        <f t="shared" si="4"/>
        <v>30.5</v>
      </c>
    </row>
    <row r="24" spans="1:18" ht="15">
      <c r="A24" s="68">
        <v>12</v>
      </c>
      <c r="B24" s="67" t="s">
        <v>40</v>
      </c>
      <c r="C24" s="58">
        <v>5</v>
      </c>
      <c r="D24" s="69">
        <v>2</v>
      </c>
      <c r="E24" s="60" t="s">
        <v>8</v>
      </c>
      <c r="F24" s="70"/>
      <c r="G24" s="71">
        <v>30</v>
      </c>
      <c r="H24" s="72"/>
      <c r="I24" s="73">
        <v>1</v>
      </c>
      <c r="J24" s="74">
        <v>30</v>
      </c>
      <c r="K24" s="74">
        <f t="shared" si="0"/>
        <v>30</v>
      </c>
      <c r="L24" s="74">
        <f t="shared" si="1"/>
        <v>31</v>
      </c>
      <c r="M24" s="74">
        <v>30</v>
      </c>
      <c r="N24" s="74">
        <f t="shared" si="2"/>
        <v>61</v>
      </c>
      <c r="O24" s="66" t="s">
        <v>34</v>
      </c>
      <c r="P24" s="48"/>
      <c r="Q24" s="4">
        <f t="shared" si="3"/>
        <v>1</v>
      </c>
      <c r="R24" s="4">
        <f t="shared" si="4"/>
        <v>30.5</v>
      </c>
    </row>
    <row r="25" spans="1:16" ht="15.75">
      <c r="A25" s="68"/>
      <c r="B25" s="75" t="s">
        <v>41</v>
      </c>
      <c r="C25" s="76"/>
      <c r="D25" s="76"/>
      <c r="E25" s="77"/>
      <c r="F25" s="76"/>
      <c r="G25" s="76"/>
      <c r="H25" s="76"/>
      <c r="I25" s="76"/>
      <c r="J25" s="76"/>
      <c r="K25" s="78"/>
      <c r="L25" s="76"/>
      <c r="M25" s="76"/>
      <c r="N25" s="76"/>
      <c r="O25" s="76"/>
      <c r="P25" s="79"/>
    </row>
    <row r="26" spans="1:18" ht="15">
      <c r="A26" s="80">
        <v>1</v>
      </c>
      <c r="B26" s="81" t="s">
        <v>42</v>
      </c>
      <c r="C26" s="58">
        <v>1</v>
      </c>
      <c r="D26" s="59">
        <v>5</v>
      </c>
      <c r="E26" s="41" t="s">
        <v>8</v>
      </c>
      <c r="F26" s="42">
        <v>20</v>
      </c>
      <c r="G26" s="82">
        <v>20</v>
      </c>
      <c r="H26" s="83"/>
      <c r="I26" s="84">
        <v>3</v>
      </c>
      <c r="J26" s="46">
        <v>80</v>
      </c>
      <c r="K26" s="46">
        <f aca="true" t="shared" si="5" ref="K26:K33">F26+G26+H26</f>
        <v>40</v>
      </c>
      <c r="L26" s="46">
        <f aca="true" t="shared" si="6" ref="L26:L33">F26+G26+H26+I26</f>
        <v>43</v>
      </c>
      <c r="M26" s="46">
        <v>30</v>
      </c>
      <c r="N26" s="46">
        <f aca="true" t="shared" si="7" ref="N26:N33">J26+L26</f>
        <v>123</v>
      </c>
      <c r="O26" s="47" t="s">
        <v>27</v>
      </c>
      <c r="P26" s="48" t="s">
        <v>43</v>
      </c>
      <c r="Q26" s="4">
        <f aca="true" t="shared" si="8" ref="Q26:Q34">IF(E26="Egz.",1,0)</f>
        <v>1</v>
      </c>
      <c r="R26" s="4">
        <f aca="true" t="shared" si="9" ref="R26:R33">N26/D26</f>
        <v>24.6</v>
      </c>
    </row>
    <row r="27" spans="1:18" ht="15">
      <c r="A27" s="80">
        <v>2</v>
      </c>
      <c r="B27" s="81" t="s">
        <v>44</v>
      </c>
      <c r="C27" s="58">
        <v>1</v>
      </c>
      <c r="D27" s="69">
        <v>2</v>
      </c>
      <c r="E27" s="85" t="s">
        <v>33</v>
      </c>
      <c r="F27" s="86"/>
      <c r="G27" s="71">
        <v>20</v>
      </c>
      <c r="H27" s="87"/>
      <c r="I27" s="88">
        <v>0</v>
      </c>
      <c r="J27" s="89">
        <v>38</v>
      </c>
      <c r="K27" s="53">
        <f t="shared" si="5"/>
        <v>20</v>
      </c>
      <c r="L27" s="53">
        <f t="shared" si="6"/>
        <v>20</v>
      </c>
      <c r="M27" s="53">
        <v>45</v>
      </c>
      <c r="N27" s="53">
        <f t="shared" si="7"/>
        <v>58</v>
      </c>
      <c r="O27" s="90" t="s">
        <v>27</v>
      </c>
      <c r="P27" s="48" t="s">
        <v>43</v>
      </c>
      <c r="Q27" s="4">
        <f t="shared" si="8"/>
        <v>0</v>
      </c>
      <c r="R27" s="4">
        <f t="shared" si="9"/>
        <v>29</v>
      </c>
    </row>
    <row r="28" spans="1:18" ht="15">
      <c r="A28" s="80">
        <v>3</v>
      </c>
      <c r="B28" s="81" t="s">
        <v>45</v>
      </c>
      <c r="C28" s="58">
        <v>1</v>
      </c>
      <c r="D28" s="59">
        <v>3</v>
      </c>
      <c r="E28" s="41" t="s">
        <v>33</v>
      </c>
      <c r="F28" s="49"/>
      <c r="G28" s="50"/>
      <c r="H28" s="91">
        <v>30</v>
      </c>
      <c r="I28" s="40">
        <v>1</v>
      </c>
      <c r="J28" s="53">
        <v>30</v>
      </c>
      <c r="K28" s="53">
        <f t="shared" si="5"/>
        <v>30</v>
      </c>
      <c r="L28" s="53">
        <f t="shared" si="6"/>
        <v>31</v>
      </c>
      <c r="M28" s="53">
        <v>45</v>
      </c>
      <c r="N28" s="53">
        <f t="shared" si="7"/>
        <v>61</v>
      </c>
      <c r="O28" s="54" t="s">
        <v>27</v>
      </c>
      <c r="P28" s="48"/>
      <c r="Q28" s="4">
        <f t="shared" si="8"/>
        <v>0</v>
      </c>
      <c r="R28" s="4">
        <f t="shared" si="9"/>
        <v>20.333333333333332</v>
      </c>
    </row>
    <row r="29" spans="1:18" ht="15">
      <c r="A29" s="80">
        <v>4</v>
      </c>
      <c r="B29" s="81" t="s">
        <v>46</v>
      </c>
      <c r="C29" s="96">
        <v>3</v>
      </c>
      <c r="D29" s="69">
        <v>6</v>
      </c>
      <c r="E29" s="85" t="s">
        <v>8</v>
      </c>
      <c r="F29" s="86">
        <v>20</v>
      </c>
      <c r="G29" s="97"/>
      <c r="H29" s="87">
        <v>30</v>
      </c>
      <c r="I29" s="88">
        <v>5</v>
      </c>
      <c r="J29" s="89">
        <v>95</v>
      </c>
      <c r="K29" s="53">
        <f t="shared" si="5"/>
        <v>50</v>
      </c>
      <c r="L29" s="53">
        <f t="shared" si="6"/>
        <v>55</v>
      </c>
      <c r="M29" s="53">
        <v>45</v>
      </c>
      <c r="N29" s="53">
        <f t="shared" si="7"/>
        <v>150</v>
      </c>
      <c r="O29" s="90" t="s">
        <v>27</v>
      </c>
      <c r="P29" s="48" t="s">
        <v>43</v>
      </c>
      <c r="Q29" s="4">
        <f t="shared" si="8"/>
        <v>1</v>
      </c>
      <c r="R29" s="4">
        <f t="shared" si="9"/>
        <v>25</v>
      </c>
    </row>
    <row r="30" spans="1:18" ht="15">
      <c r="A30" s="80">
        <v>5</v>
      </c>
      <c r="B30" s="81" t="s">
        <v>47</v>
      </c>
      <c r="C30" s="96">
        <v>3</v>
      </c>
      <c r="D30" s="69">
        <v>5</v>
      </c>
      <c r="E30" s="85" t="s">
        <v>8</v>
      </c>
      <c r="F30" s="49">
        <v>30</v>
      </c>
      <c r="G30" s="50">
        <v>30</v>
      </c>
      <c r="H30" s="91"/>
      <c r="I30" s="40">
        <v>5</v>
      </c>
      <c r="J30" s="53">
        <v>60</v>
      </c>
      <c r="K30" s="53">
        <f t="shared" si="5"/>
        <v>60</v>
      </c>
      <c r="L30" s="53">
        <f t="shared" si="6"/>
        <v>65</v>
      </c>
      <c r="M30" s="53">
        <v>30</v>
      </c>
      <c r="N30" s="53">
        <f t="shared" si="7"/>
        <v>125</v>
      </c>
      <c r="O30" s="54" t="s">
        <v>27</v>
      </c>
      <c r="P30" s="48" t="s">
        <v>43</v>
      </c>
      <c r="Q30" s="4">
        <f t="shared" si="8"/>
        <v>1</v>
      </c>
      <c r="R30" s="4">
        <f t="shared" si="9"/>
        <v>25</v>
      </c>
    </row>
    <row r="31" spans="1:18" ht="15">
      <c r="A31" s="98">
        <v>6</v>
      </c>
      <c r="B31" s="81" t="s">
        <v>48</v>
      </c>
      <c r="C31" s="96">
        <v>3</v>
      </c>
      <c r="D31" s="69">
        <v>1</v>
      </c>
      <c r="E31" s="41" t="s">
        <v>33</v>
      </c>
      <c r="F31" s="49"/>
      <c r="G31" s="50"/>
      <c r="H31" s="91">
        <v>10</v>
      </c>
      <c r="I31" s="40">
        <v>2</v>
      </c>
      <c r="J31" s="53">
        <v>15</v>
      </c>
      <c r="K31" s="53">
        <f t="shared" si="5"/>
        <v>10</v>
      </c>
      <c r="L31" s="53">
        <f t="shared" si="6"/>
        <v>12</v>
      </c>
      <c r="M31" s="53">
        <v>15</v>
      </c>
      <c r="N31" s="53">
        <f t="shared" si="7"/>
        <v>27</v>
      </c>
      <c r="O31" s="54" t="s">
        <v>27</v>
      </c>
      <c r="P31" s="48"/>
      <c r="Q31" s="4">
        <f t="shared" si="8"/>
        <v>0</v>
      </c>
      <c r="R31" s="4">
        <f t="shared" si="9"/>
        <v>27</v>
      </c>
    </row>
    <row r="32" spans="1:18" ht="15">
      <c r="A32" s="99">
        <v>7</v>
      </c>
      <c r="B32" s="100" t="s">
        <v>49</v>
      </c>
      <c r="C32" s="71">
        <v>4</v>
      </c>
      <c r="D32" s="74">
        <v>5</v>
      </c>
      <c r="E32" s="41" t="s">
        <v>33</v>
      </c>
      <c r="F32" s="61">
        <v>20</v>
      </c>
      <c r="G32" s="62"/>
      <c r="H32" s="101">
        <v>20</v>
      </c>
      <c r="I32" s="59">
        <v>5</v>
      </c>
      <c r="J32" s="65">
        <v>82</v>
      </c>
      <c r="K32" s="53">
        <f t="shared" si="5"/>
        <v>40</v>
      </c>
      <c r="L32" s="53">
        <f t="shared" si="6"/>
        <v>45</v>
      </c>
      <c r="M32" s="53">
        <v>30</v>
      </c>
      <c r="N32" s="53">
        <f t="shared" si="7"/>
        <v>127</v>
      </c>
      <c r="O32" s="66" t="s">
        <v>27</v>
      </c>
      <c r="P32" s="48"/>
      <c r="Q32" s="4">
        <f t="shared" si="8"/>
        <v>0</v>
      </c>
      <c r="R32" s="4">
        <f t="shared" si="9"/>
        <v>25.4</v>
      </c>
    </row>
    <row r="33" spans="1:18" ht="15">
      <c r="A33" s="99">
        <v>8</v>
      </c>
      <c r="B33" s="92" t="s">
        <v>50</v>
      </c>
      <c r="C33" s="102">
        <v>5</v>
      </c>
      <c r="D33" s="103">
        <v>5</v>
      </c>
      <c r="E33" s="104" t="s">
        <v>33</v>
      </c>
      <c r="F33" s="61">
        <v>20</v>
      </c>
      <c r="G33" s="62"/>
      <c r="H33" s="101">
        <v>20</v>
      </c>
      <c r="I33" s="59">
        <v>5</v>
      </c>
      <c r="J33" s="65">
        <v>82</v>
      </c>
      <c r="K33" s="65">
        <f t="shared" si="5"/>
        <v>40</v>
      </c>
      <c r="L33" s="65">
        <f t="shared" si="6"/>
        <v>45</v>
      </c>
      <c r="M33" s="65">
        <v>30</v>
      </c>
      <c r="N33" s="65">
        <f t="shared" si="7"/>
        <v>127</v>
      </c>
      <c r="O33" s="66" t="s">
        <v>34</v>
      </c>
      <c r="P33" s="48"/>
      <c r="Q33" s="4">
        <f t="shared" si="8"/>
        <v>0</v>
      </c>
      <c r="R33" s="4">
        <f t="shared" si="9"/>
        <v>25.4</v>
      </c>
    </row>
    <row r="34" spans="1:17" ht="15">
      <c r="A34" s="68"/>
      <c r="B34" s="92" t="s">
        <v>51</v>
      </c>
      <c r="C34" s="102"/>
      <c r="D34" s="103"/>
      <c r="E34" s="104"/>
      <c r="F34" s="61"/>
      <c r="G34" s="62"/>
      <c r="H34" s="101"/>
      <c r="I34" s="59"/>
      <c r="J34" s="65"/>
      <c r="K34" s="65"/>
      <c r="L34" s="65"/>
      <c r="M34" s="65"/>
      <c r="N34" s="65"/>
      <c r="O34" s="66"/>
      <c r="P34" s="48"/>
      <c r="Q34" s="4">
        <f t="shared" si="8"/>
        <v>0</v>
      </c>
    </row>
    <row r="35" spans="1:16" ht="15">
      <c r="A35" s="68"/>
      <c r="B35" s="92" t="s">
        <v>52</v>
      </c>
      <c r="C35" s="102"/>
      <c r="D35" s="103"/>
      <c r="E35" s="104"/>
      <c r="F35" s="132"/>
      <c r="G35" s="133"/>
      <c r="H35" s="330"/>
      <c r="I35" s="331"/>
      <c r="J35" s="136"/>
      <c r="K35" s="136"/>
      <c r="L35" s="136"/>
      <c r="M35" s="136"/>
      <c r="N35" s="136"/>
      <c r="O35" s="137"/>
      <c r="P35" s="48"/>
    </row>
    <row r="36" spans="1:16" ht="15">
      <c r="A36" s="37"/>
      <c r="B36" s="92" t="s">
        <v>157</v>
      </c>
      <c r="C36" s="105"/>
      <c r="D36" s="103"/>
      <c r="E36" s="104"/>
      <c r="F36" s="106"/>
      <c r="G36" s="107"/>
      <c r="H36" s="108"/>
      <c r="I36" s="109"/>
      <c r="J36" s="110"/>
      <c r="K36" s="111"/>
      <c r="L36" s="110"/>
      <c r="M36" s="110"/>
      <c r="N36" s="110"/>
      <c r="O36" s="112"/>
      <c r="P36" s="27"/>
    </row>
    <row r="37" spans="1:16" ht="15.75">
      <c r="A37" s="113"/>
      <c r="B37" s="114" t="s">
        <v>53</v>
      </c>
      <c r="C37" s="115"/>
      <c r="D37" s="115"/>
      <c r="E37" s="116"/>
      <c r="F37" s="115"/>
      <c r="G37" s="115"/>
      <c r="H37" s="115"/>
      <c r="I37" s="115"/>
      <c r="J37" s="115"/>
      <c r="K37" s="117"/>
      <c r="L37" s="115"/>
      <c r="M37" s="115"/>
      <c r="N37" s="115"/>
      <c r="O37" s="115"/>
      <c r="P37" s="79"/>
    </row>
    <row r="38" spans="1:18" ht="15">
      <c r="A38" s="37">
        <v>1</v>
      </c>
      <c r="B38" s="92" t="s">
        <v>54</v>
      </c>
      <c r="C38" s="118">
        <v>1</v>
      </c>
      <c r="D38" s="119">
        <v>5</v>
      </c>
      <c r="E38" s="60" t="s">
        <v>8</v>
      </c>
      <c r="F38" s="61">
        <v>20</v>
      </c>
      <c r="G38" s="62"/>
      <c r="H38" s="63">
        <v>20</v>
      </c>
      <c r="I38" s="64">
        <v>5</v>
      </c>
      <c r="J38" s="65">
        <v>80</v>
      </c>
      <c r="K38" s="53">
        <f aca="true" t="shared" si="10" ref="K38:K52">F38+G38+H38</f>
        <v>40</v>
      </c>
      <c r="L38" s="53">
        <f aca="true" t="shared" si="11" ref="L38:L52">F38+G38+H38+I38</f>
        <v>45</v>
      </c>
      <c r="M38" s="53">
        <v>30</v>
      </c>
      <c r="N38" s="53">
        <f aca="true" t="shared" si="12" ref="N38:N52">J38+L38</f>
        <v>125</v>
      </c>
      <c r="O38" s="66" t="s">
        <v>27</v>
      </c>
      <c r="P38" s="48"/>
      <c r="Q38" s="4">
        <f aca="true" t="shared" si="13" ref="Q38:Q52">IF(E38="Egz.",1,0)</f>
        <v>1</v>
      </c>
      <c r="R38" s="4">
        <f aca="true" t="shared" si="14" ref="R38:R52">N38/D38</f>
        <v>25</v>
      </c>
    </row>
    <row r="39" spans="1:18" ht="15">
      <c r="A39" s="68">
        <v>2</v>
      </c>
      <c r="B39" s="92" t="s">
        <v>55</v>
      </c>
      <c r="C39" s="118">
        <v>1</v>
      </c>
      <c r="D39" s="119">
        <v>5.5</v>
      </c>
      <c r="E39" s="93" t="s">
        <v>8</v>
      </c>
      <c r="F39" s="61">
        <v>20</v>
      </c>
      <c r="G39" s="62"/>
      <c r="H39" s="63">
        <v>30</v>
      </c>
      <c r="I39" s="64">
        <v>5</v>
      </c>
      <c r="J39" s="65">
        <v>95</v>
      </c>
      <c r="K39" s="53">
        <f t="shared" si="10"/>
        <v>50</v>
      </c>
      <c r="L39" s="53">
        <f t="shared" si="11"/>
        <v>55</v>
      </c>
      <c r="M39" s="53">
        <v>45</v>
      </c>
      <c r="N39" s="53">
        <f t="shared" si="12"/>
        <v>150</v>
      </c>
      <c r="O39" s="66" t="s">
        <v>27</v>
      </c>
      <c r="P39" s="48"/>
      <c r="Q39" s="4">
        <f t="shared" si="13"/>
        <v>1</v>
      </c>
      <c r="R39" s="4">
        <f t="shared" si="14"/>
        <v>27.272727272727273</v>
      </c>
    </row>
    <row r="40" spans="1:18" ht="15">
      <c r="A40" s="37">
        <v>3</v>
      </c>
      <c r="B40" s="92" t="s">
        <v>56</v>
      </c>
      <c r="C40" s="118">
        <v>2</v>
      </c>
      <c r="D40" s="119">
        <v>6</v>
      </c>
      <c r="E40" s="60" t="s">
        <v>8</v>
      </c>
      <c r="F40" s="61">
        <v>20</v>
      </c>
      <c r="G40" s="62"/>
      <c r="H40" s="63">
        <v>30</v>
      </c>
      <c r="I40" s="64">
        <v>5</v>
      </c>
      <c r="J40" s="65">
        <v>95</v>
      </c>
      <c r="K40" s="53">
        <f t="shared" si="10"/>
        <v>50</v>
      </c>
      <c r="L40" s="53">
        <f t="shared" si="11"/>
        <v>55</v>
      </c>
      <c r="M40" s="53">
        <v>45</v>
      </c>
      <c r="N40" s="53">
        <f t="shared" si="12"/>
        <v>150</v>
      </c>
      <c r="O40" s="66" t="s">
        <v>27</v>
      </c>
      <c r="P40" s="48"/>
      <c r="Q40" s="4">
        <f t="shared" si="13"/>
        <v>1</v>
      </c>
      <c r="R40" s="4">
        <f t="shared" si="14"/>
        <v>25</v>
      </c>
    </row>
    <row r="41" spans="1:18" ht="15">
      <c r="A41" s="37">
        <v>4</v>
      </c>
      <c r="B41" s="92" t="s">
        <v>57</v>
      </c>
      <c r="C41" s="120">
        <v>2</v>
      </c>
      <c r="D41" s="119">
        <v>5</v>
      </c>
      <c r="E41" s="121" t="s">
        <v>8</v>
      </c>
      <c r="F41" s="122">
        <v>10</v>
      </c>
      <c r="G41" s="123"/>
      <c r="H41" s="124">
        <v>30</v>
      </c>
      <c r="I41" s="125">
        <v>5</v>
      </c>
      <c r="J41" s="126">
        <v>80</v>
      </c>
      <c r="K41" s="127">
        <f t="shared" si="10"/>
        <v>40</v>
      </c>
      <c r="L41" s="127">
        <f t="shared" si="11"/>
        <v>45</v>
      </c>
      <c r="M41" s="127">
        <v>45</v>
      </c>
      <c r="N41" s="127">
        <f t="shared" si="12"/>
        <v>125</v>
      </c>
      <c r="O41" s="128" t="s">
        <v>27</v>
      </c>
      <c r="P41" s="129"/>
      <c r="Q41" s="4">
        <f t="shared" si="13"/>
        <v>1</v>
      </c>
      <c r="R41" s="4">
        <f t="shared" si="14"/>
        <v>25</v>
      </c>
    </row>
    <row r="42" spans="1:18" ht="15">
      <c r="A42" s="37">
        <v>5</v>
      </c>
      <c r="B42" s="92" t="s">
        <v>58</v>
      </c>
      <c r="C42" s="120">
        <v>2</v>
      </c>
      <c r="D42" s="119">
        <v>4</v>
      </c>
      <c r="E42" s="121" t="s">
        <v>33</v>
      </c>
      <c r="F42" s="122">
        <v>10</v>
      </c>
      <c r="G42" s="123"/>
      <c r="H42" s="124">
        <v>20</v>
      </c>
      <c r="I42" s="125">
        <v>5</v>
      </c>
      <c r="J42" s="126">
        <v>60</v>
      </c>
      <c r="K42" s="126">
        <f t="shared" si="10"/>
        <v>30</v>
      </c>
      <c r="L42" s="126">
        <f t="shared" si="11"/>
        <v>35</v>
      </c>
      <c r="M42" s="126">
        <v>30</v>
      </c>
      <c r="N42" s="126">
        <f t="shared" si="12"/>
        <v>95</v>
      </c>
      <c r="O42" s="128" t="s">
        <v>27</v>
      </c>
      <c r="P42" s="129"/>
      <c r="Q42" s="4">
        <f t="shared" si="13"/>
        <v>0</v>
      </c>
      <c r="R42" s="4">
        <f t="shared" si="14"/>
        <v>23.75</v>
      </c>
    </row>
    <row r="43" spans="1:18" ht="15">
      <c r="A43" s="68">
        <v>6</v>
      </c>
      <c r="B43" s="92" t="s">
        <v>59</v>
      </c>
      <c r="C43" s="118">
        <v>3</v>
      </c>
      <c r="D43" s="119">
        <v>4.5</v>
      </c>
      <c r="E43" s="60" t="s">
        <v>8</v>
      </c>
      <c r="F43" s="70">
        <v>20</v>
      </c>
      <c r="G43" s="71"/>
      <c r="H43" s="72">
        <v>20</v>
      </c>
      <c r="I43" s="73">
        <v>5</v>
      </c>
      <c r="J43" s="74">
        <v>80</v>
      </c>
      <c r="K43" s="53">
        <f t="shared" si="10"/>
        <v>40</v>
      </c>
      <c r="L43" s="53">
        <f t="shared" si="11"/>
        <v>45</v>
      </c>
      <c r="M43" s="53">
        <v>30</v>
      </c>
      <c r="N43" s="53">
        <f t="shared" si="12"/>
        <v>125</v>
      </c>
      <c r="O43" s="66" t="s">
        <v>27</v>
      </c>
      <c r="P43" s="48"/>
      <c r="Q43" s="4">
        <f t="shared" si="13"/>
        <v>1</v>
      </c>
      <c r="R43" s="4">
        <f t="shared" si="14"/>
        <v>27.77777777777778</v>
      </c>
    </row>
    <row r="44" spans="1:18" ht="15">
      <c r="A44" s="68">
        <v>7</v>
      </c>
      <c r="B44" s="92" t="s">
        <v>60</v>
      </c>
      <c r="C44" s="118">
        <v>3</v>
      </c>
      <c r="D44" s="119">
        <v>1</v>
      </c>
      <c r="E44" s="60" t="s">
        <v>33</v>
      </c>
      <c r="F44" s="61">
        <v>10</v>
      </c>
      <c r="G44" s="62"/>
      <c r="H44" s="63"/>
      <c r="I44" s="64">
        <v>0</v>
      </c>
      <c r="J44" s="65">
        <v>20</v>
      </c>
      <c r="K44" s="53">
        <f t="shared" si="10"/>
        <v>10</v>
      </c>
      <c r="L44" s="53">
        <f t="shared" si="11"/>
        <v>10</v>
      </c>
      <c r="M44" s="53">
        <v>0</v>
      </c>
      <c r="N44" s="53">
        <f t="shared" si="12"/>
        <v>30</v>
      </c>
      <c r="O44" s="66" t="s">
        <v>27</v>
      </c>
      <c r="P44" s="48" t="s">
        <v>35</v>
      </c>
      <c r="Q44" s="4">
        <f t="shared" si="13"/>
        <v>0</v>
      </c>
      <c r="R44" s="4">
        <f t="shared" si="14"/>
        <v>30</v>
      </c>
    </row>
    <row r="45" spans="1:18" ht="15">
      <c r="A45" s="37">
        <v>8</v>
      </c>
      <c r="B45" s="92" t="s">
        <v>61</v>
      </c>
      <c r="C45" s="118">
        <v>3</v>
      </c>
      <c r="D45" s="119">
        <v>6</v>
      </c>
      <c r="E45" s="60" t="s">
        <v>8</v>
      </c>
      <c r="F45" s="61">
        <v>20</v>
      </c>
      <c r="G45" s="62"/>
      <c r="H45" s="63">
        <v>30</v>
      </c>
      <c r="I45" s="64">
        <v>5</v>
      </c>
      <c r="J45" s="65">
        <v>95</v>
      </c>
      <c r="K45" s="53">
        <f t="shared" si="10"/>
        <v>50</v>
      </c>
      <c r="L45" s="53">
        <f t="shared" si="11"/>
        <v>55</v>
      </c>
      <c r="M45" s="53">
        <v>45</v>
      </c>
      <c r="N45" s="53">
        <f t="shared" si="12"/>
        <v>150</v>
      </c>
      <c r="O45" s="66" t="s">
        <v>27</v>
      </c>
      <c r="P45" s="48"/>
      <c r="Q45" s="4">
        <f t="shared" si="13"/>
        <v>1</v>
      </c>
      <c r="R45" s="4">
        <f t="shared" si="14"/>
        <v>25</v>
      </c>
    </row>
    <row r="46" spans="1:18" ht="15">
      <c r="A46" s="68">
        <v>9</v>
      </c>
      <c r="B46" s="92" t="s">
        <v>62</v>
      </c>
      <c r="C46" s="118">
        <v>3</v>
      </c>
      <c r="D46" s="119">
        <v>4.5</v>
      </c>
      <c r="E46" s="60" t="s">
        <v>33</v>
      </c>
      <c r="F46" s="61">
        <v>20</v>
      </c>
      <c r="G46" s="62"/>
      <c r="H46" s="63">
        <v>20</v>
      </c>
      <c r="I46" s="64">
        <v>5</v>
      </c>
      <c r="J46" s="65">
        <v>82</v>
      </c>
      <c r="K46" s="53">
        <f t="shared" si="10"/>
        <v>40</v>
      </c>
      <c r="L46" s="53">
        <f t="shared" si="11"/>
        <v>45</v>
      </c>
      <c r="M46" s="53">
        <v>30</v>
      </c>
      <c r="N46" s="53">
        <f t="shared" si="12"/>
        <v>127</v>
      </c>
      <c r="O46" s="66" t="s">
        <v>27</v>
      </c>
      <c r="P46" s="48"/>
      <c r="Q46" s="4">
        <f t="shared" si="13"/>
        <v>0</v>
      </c>
      <c r="R46" s="4">
        <f t="shared" si="14"/>
        <v>28.22222222222222</v>
      </c>
    </row>
    <row r="47" spans="1:18" ht="15">
      <c r="A47" s="68">
        <v>10</v>
      </c>
      <c r="B47" s="92" t="s">
        <v>63</v>
      </c>
      <c r="C47" s="118">
        <v>4</v>
      </c>
      <c r="D47" s="119">
        <v>3</v>
      </c>
      <c r="E47" s="60" t="s">
        <v>33</v>
      </c>
      <c r="F47" s="70">
        <v>30</v>
      </c>
      <c r="G47" s="71"/>
      <c r="H47" s="72">
        <v>15</v>
      </c>
      <c r="I47" s="73">
        <v>5</v>
      </c>
      <c r="J47" s="74">
        <v>30</v>
      </c>
      <c r="K47" s="53">
        <f t="shared" si="10"/>
        <v>45</v>
      </c>
      <c r="L47" s="53">
        <f t="shared" si="11"/>
        <v>50</v>
      </c>
      <c r="M47" s="53">
        <v>15</v>
      </c>
      <c r="N47" s="53">
        <f t="shared" si="12"/>
        <v>80</v>
      </c>
      <c r="O47" s="66" t="s">
        <v>27</v>
      </c>
      <c r="P47" s="48"/>
      <c r="Q47" s="4">
        <f t="shared" si="13"/>
        <v>0</v>
      </c>
      <c r="R47" s="4">
        <f t="shared" si="14"/>
        <v>26.666666666666668</v>
      </c>
    </row>
    <row r="48" spans="1:18" ht="15">
      <c r="A48" s="37">
        <v>11</v>
      </c>
      <c r="B48" s="92" t="s">
        <v>64</v>
      </c>
      <c r="C48" s="118">
        <v>4</v>
      </c>
      <c r="D48" s="119">
        <v>5</v>
      </c>
      <c r="E48" s="60" t="s">
        <v>8</v>
      </c>
      <c r="F48" s="61">
        <v>30</v>
      </c>
      <c r="G48" s="62"/>
      <c r="H48" s="63">
        <v>30</v>
      </c>
      <c r="I48" s="64">
        <v>5</v>
      </c>
      <c r="J48" s="65">
        <v>60</v>
      </c>
      <c r="K48" s="53">
        <f t="shared" si="10"/>
        <v>60</v>
      </c>
      <c r="L48" s="53">
        <f t="shared" si="11"/>
        <v>65</v>
      </c>
      <c r="M48" s="53">
        <v>30</v>
      </c>
      <c r="N48" s="53">
        <f t="shared" si="12"/>
        <v>125</v>
      </c>
      <c r="O48" s="66" t="s">
        <v>27</v>
      </c>
      <c r="P48" s="48"/>
      <c r="Q48" s="4">
        <f t="shared" si="13"/>
        <v>1</v>
      </c>
      <c r="R48" s="4">
        <f t="shared" si="14"/>
        <v>25</v>
      </c>
    </row>
    <row r="49" spans="1:18" ht="15">
      <c r="A49" s="68">
        <v>12</v>
      </c>
      <c r="B49" s="92" t="s">
        <v>65</v>
      </c>
      <c r="C49" s="118">
        <v>4</v>
      </c>
      <c r="D49" s="119">
        <v>5</v>
      </c>
      <c r="E49" s="60" t="s">
        <v>8</v>
      </c>
      <c r="F49" s="61">
        <v>20</v>
      </c>
      <c r="G49" s="62"/>
      <c r="H49" s="63">
        <v>20</v>
      </c>
      <c r="I49" s="64">
        <v>7</v>
      </c>
      <c r="J49" s="65">
        <v>80</v>
      </c>
      <c r="K49" s="53">
        <f t="shared" si="10"/>
        <v>40</v>
      </c>
      <c r="L49" s="53">
        <f t="shared" si="11"/>
        <v>47</v>
      </c>
      <c r="M49" s="53">
        <v>30</v>
      </c>
      <c r="N49" s="53">
        <f t="shared" si="12"/>
        <v>127</v>
      </c>
      <c r="O49" s="66" t="s">
        <v>27</v>
      </c>
      <c r="P49" s="48"/>
      <c r="Q49" s="4">
        <f t="shared" si="13"/>
        <v>1</v>
      </c>
      <c r="R49" s="4">
        <f t="shared" si="14"/>
        <v>25.4</v>
      </c>
    </row>
    <row r="50" spans="1:18" ht="15">
      <c r="A50" s="68">
        <v>13</v>
      </c>
      <c r="B50" s="92" t="s">
        <v>66</v>
      </c>
      <c r="C50" s="118">
        <v>4</v>
      </c>
      <c r="D50" s="119">
        <v>5</v>
      </c>
      <c r="E50" s="60" t="s">
        <v>8</v>
      </c>
      <c r="F50" s="70">
        <v>30</v>
      </c>
      <c r="G50" s="71"/>
      <c r="H50" s="72">
        <v>30</v>
      </c>
      <c r="I50" s="64">
        <v>5</v>
      </c>
      <c r="J50" s="65">
        <v>35</v>
      </c>
      <c r="K50" s="53">
        <f t="shared" si="10"/>
        <v>60</v>
      </c>
      <c r="L50" s="53">
        <f t="shared" si="11"/>
        <v>65</v>
      </c>
      <c r="M50" s="53">
        <v>30</v>
      </c>
      <c r="N50" s="53">
        <f t="shared" si="12"/>
        <v>100</v>
      </c>
      <c r="O50" s="66" t="s">
        <v>27</v>
      </c>
      <c r="P50" s="48"/>
      <c r="Q50" s="4">
        <f t="shared" si="13"/>
        <v>1</v>
      </c>
      <c r="R50" s="4">
        <f t="shared" si="14"/>
        <v>20</v>
      </c>
    </row>
    <row r="51" spans="1:18" ht="15">
      <c r="A51" s="68">
        <v>14</v>
      </c>
      <c r="B51" s="92" t="s">
        <v>67</v>
      </c>
      <c r="C51" s="118">
        <v>4</v>
      </c>
      <c r="D51" s="119">
        <v>5</v>
      </c>
      <c r="E51" s="60" t="s">
        <v>33</v>
      </c>
      <c r="F51" s="70">
        <v>20</v>
      </c>
      <c r="G51" s="71"/>
      <c r="H51" s="72">
        <v>20</v>
      </c>
      <c r="I51" s="73">
        <v>3</v>
      </c>
      <c r="J51" s="74">
        <v>82</v>
      </c>
      <c r="K51" s="53">
        <f t="shared" si="10"/>
        <v>40</v>
      </c>
      <c r="L51" s="53">
        <f t="shared" si="11"/>
        <v>43</v>
      </c>
      <c r="M51" s="53">
        <v>30</v>
      </c>
      <c r="N51" s="53">
        <f t="shared" si="12"/>
        <v>125</v>
      </c>
      <c r="O51" s="66" t="s">
        <v>27</v>
      </c>
      <c r="P51" s="48"/>
      <c r="Q51" s="4">
        <f t="shared" si="13"/>
        <v>0</v>
      </c>
      <c r="R51" s="4">
        <f t="shared" si="14"/>
        <v>25</v>
      </c>
    </row>
    <row r="52" spans="1:18" ht="15">
      <c r="A52" s="68">
        <v>15</v>
      </c>
      <c r="B52" s="92" t="s">
        <v>68</v>
      </c>
      <c r="C52" s="118">
        <v>5</v>
      </c>
      <c r="D52" s="119">
        <v>4.5</v>
      </c>
      <c r="E52" s="60" t="s">
        <v>33</v>
      </c>
      <c r="F52" s="61">
        <v>20</v>
      </c>
      <c r="G52" s="62"/>
      <c r="H52" s="63">
        <v>20</v>
      </c>
      <c r="I52" s="64">
        <v>5</v>
      </c>
      <c r="J52" s="65">
        <v>80</v>
      </c>
      <c r="K52" s="65">
        <f t="shared" si="10"/>
        <v>40</v>
      </c>
      <c r="L52" s="65">
        <f t="shared" si="11"/>
        <v>45</v>
      </c>
      <c r="M52" s="65">
        <v>30</v>
      </c>
      <c r="N52" s="65">
        <f t="shared" si="12"/>
        <v>125</v>
      </c>
      <c r="O52" s="128" t="s">
        <v>34</v>
      </c>
      <c r="P52" s="48"/>
      <c r="Q52" s="4">
        <f t="shared" si="13"/>
        <v>0</v>
      </c>
      <c r="R52" s="4">
        <f t="shared" si="14"/>
        <v>27.77777777777778</v>
      </c>
    </row>
    <row r="53" spans="1:16" ht="15">
      <c r="A53" s="68"/>
      <c r="B53" s="92" t="s">
        <v>69</v>
      </c>
      <c r="C53" s="118"/>
      <c r="D53" s="130"/>
      <c r="E53" s="60"/>
      <c r="F53" s="61"/>
      <c r="G53" s="62"/>
      <c r="H53" s="63"/>
      <c r="I53" s="64"/>
      <c r="J53" s="65"/>
      <c r="K53" s="65"/>
      <c r="L53" s="65"/>
      <c r="M53" s="65"/>
      <c r="N53" s="65"/>
      <c r="O53" s="128"/>
      <c r="P53" s="129"/>
    </row>
    <row r="54" spans="1:16" ht="15">
      <c r="A54" s="37"/>
      <c r="B54" s="92" t="s">
        <v>70</v>
      </c>
      <c r="C54" s="131"/>
      <c r="D54" s="130"/>
      <c r="E54" s="60"/>
      <c r="F54" s="61"/>
      <c r="G54" s="62"/>
      <c r="H54" s="63"/>
      <c r="I54" s="64"/>
      <c r="J54" s="65"/>
      <c r="K54" s="65"/>
      <c r="L54" s="65"/>
      <c r="M54" s="65"/>
      <c r="N54" s="65"/>
      <c r="O54" s="128"/>
      <c r="P54" s="129"/>
    </row>
    <row r="55" spans="1:18" ht="15">
      <c r="A55" s="37">
        <v>16</v>
      </c>
      <c r="B55" s="92" t="s">
        <v>71</v>
      </c>
      <c r="C55" s="118">
        <v>5</v>
      </c>
      <c r="D55" s="119">
        <v>5</v>
      </c>
      <c r="E55" s="93" t="s">
        <v>8</v>
      </c>
      <c r="F55" s="70">
        <v>20</v>
      </c>
      <c r="G55" s="71"/>
      <c r="H55" s="72">
        <v>20</v>
      </c>
      <c r="I55" s="73">
        <v>9</v>
      </c>
      <c r="J55" s="74">
        <v>89</v>
      </c>
      <c r="K55" s="65">
        <f>F55+G55+H55</f>
        <v>40</v>
      </c>
      <c r="L55" s="65">
        <f>F55+G55+H55+I55</f>
        <v>49</v>
      </c>
      <c r="M55" s="65">
        <v>30</v>
      </c>
      <c r="N55" s="65">
        <f>J55+L55</f>
        <v>138</v>
      </c>
      <c r="O55" s="66" t="s">
        <v>27</v>
      </c>
      <c r="P55" s="48"/>
      <c r="Q55" s="4">
        <f>IF(E55="Egz.",1,0)</f>
        <v>1</v>
      </c>
      <c r="R55" s="4">
        <f>N55/D55</f>
        <v>27.6</v>
      </c>
    </row>
    <row r="56" spans="1:18" ht="15">
      <c r="A56" s="68">
        <v>17</v>
      </c>
      <c r="B56" s="92" t="s">
        <v>72</v>
      </c>
      <c r="C56" s="118">
        <v>5</v>
      </c>
      <c r="D56" s="119">
        <v>5</v>
      </c>
      <c r="E56" s="60" t="s">
        <v>8</v>
      </c>
      <c r="F56" s="70">
        <v>20</v>
      </c>
      <c r="G56" s="71"/>
      <c r="H56" s="72">
        <v>20</v>
      </c>
      <c r="I56" s="73">
        <v>5</v>
      </c>
      <c r="J56" s="74">
        <v>80</v>
      </c>
      <c r="K56" s="65">
        <f>F56+G56+H56</f>
        <v>40</v>
      </c>
      <c r="L56" s="65">
        <f>F56+G56+H56+I56</f>
        <v>45</v>
      </c>
      <c r="M56" s="65">
        <v>30</v>
      </c>
      <c r="N56" s="65">
        <f>J56+L56</f>
        <v>125</v>
      </c>
      <c r="O56" s="66" t="s">
        <v>27</v>
      </c>
      <c r="P56" s="48"/>
      <c r="Q56" s="4">
        <f>IF(E56="Egz.",1,0)</f>
        <v>1</v>
      </c>
      <c r="R56" s="4">
        <f>N56/D56</f>
        <v>25</v>
      </c>
    </row>
    <row r="57" spans="1:18" ht="15">
      <c r="A57" s="68">
        <v>18</v>
      </c>
      <c r="B57" s="92" t="s">
        <v>73</v>
      </c>
      <c r="C57" s="118">
        <v>6</v>
      </c>
      <c r="D57" s="119">
        <v>5</v>
      </c>
      <c r="E57" s="60" t="s">
        <v>8</v>
      </c>
      <c r="F57" s="61">
        <v>20</v>
      </c>
      <c r="G57" s="62"/>
      <c r="H57" s="63">
        <v>20</v>
      </c>
      <c r="I57" s="64">
        <v>5</v>
      </c>
      <c r="J57" s="65">
        <v>80</v>
      </c>
      <c r="K57" s="65">
        <f>F57+G57+H57</f>
        <v>40</v>
      </c>
      <c r="L57" s="65">
        <f>F57+G57+H57+I57</f>
        <v>45</v>
      </c>
      <c r="M57" s="65">
        <v>30</v>
      </c>
      <c r="N57" s="65">
        <f>J57+L57</f>
        <v>125</v>
      </c>
      <c r="O57" s="128" t="s">
        <v>34</v>
      </c>
      <c r="P57" s="48"/>
      <c r="Q57" s="4">
        <f>IF(E57="Egz.",1,0)</f>
        <v>1</v>
      </c>
      <c r="R57" s="4">
        <f>N57/D57</f>
        <v>25</v>
      </c>
    </row>
    <row r="58" spans="1:18" ht="15">
      <c r="A58" s="68">
        <v>19</v>
      </c>
      <c r="B58" s="92" t="s">
        <v>74</v>
      </c>
      <c r="C58" s="118">
        <v>6</v>
      </c>
      <c r="D58" s="119">
        <v>5</v>
      </c>
      <c r="E58" s="60" t="s">
        <v>8</v>
      </c>
      <c r="F58" s="61">
        <v>20</v>
      </c>
      <c r="G58" s="62"/>
      <c r="H58" s="63">
        <v>20</v>
      </c>
      <c r="I58" s="64">
        <v>5</v>
      </c>
      <c r="J58" s="65">
        <v>80</v>
      </c>
      <c r="K58" s="65">
        <f>F58+G58+H58</f>
        <v>40</v>
      </c>
      <c r="L58" s="65">
        <f>F58+G58+H58+I58</f>
        <v>45</v>
      </c>
      <c r="M58" s="65">
        <v>30</v>
      </c>
      <c r="N58" s="65">
        <f>J58+L58</f>
        <v>125</v>
      </c>
      <c r="O58" s="66" t="s">
        <v>27</v>
      </c>
      <c r="P58" s="48"/>
      <c r="Q58" s="4">
        <f>IF(E58="Egz.",1,0)</f>
        <v>1</v>
      </c>
      <c r="R58" s="4">
        <f>N58/D58</f>
        <v>25</v>
      </c>
    </row>
    <row r="59" spans="1:18" ht="15">
      <c r="A59" s="68">
        <v>20</v>
      </c>
      <c r="B59" s="92" t="s">
        <v>76</v>
      </c>
      <c r="C59" s="118">
        <v>7</v>
      </c>
      <c r="D59" s="119">
        <v>5</v>
      </c>
      <c r="E59" s="60" t="s">
        <v>8</v>
      </c>
      <c r="F59" s="61">
        <v>20</v>
      </c>
      <c r="G59" s="62"/>
      <c r="H59" s="63">
        <v>20</v>
      </c>
      <c r="I59" s="64">
        <v>5</v>
      </c>
      <c r="J59" s="65">
        <v>80</v>
      </c>
      <c r="K59" s="65">
        <f>F59+G59+H59</f>
        <v>40</v>
      </c>
      <c r="L59" s="65">
        <f>F59+G59+H59+I59</f>
        <v>45</v>
      </c>
      <c r="M59" s="65">
        <v>30</v>
      </c>
      <c r="N59" s="65">
        <f>J59+L59</f>
        <v>125</v>
      </c>
      <c r="O59" s="66" t="s">
        <v>34</v>
      </c>
      <c r="P59" s="48"/>
      <c r="Q59" s="4">
        <f>IF(E59="Egz.",1,0)</f>
        <v>1</v>
      </c>
      <c r="R59" s="4">
        <f>N59/D59</f>
        <v>25</v>
      </c>
    </row>
    <row r="60" spans="1:16" ht="15">
      <c r="A60" s="68"/>
      <c r="B60" s="92" t="s">
        <v>158</v>
      </c>
      <c r="C60" s="118"/>
      <c r="D60" s="119"/>
      <c r="E60" s="60"/>
      <c r="F60" s="61"/>
      <c r="G60" s="62"/>
      <c r="H60" s="63"/>
      <c r="I60" s="64"/>
      <c r="J60" s="65"/>
      <c r="K60" s="65"/>
      <c r="L60" s="65"/>
      <c r="M60" s="65"/>
      <c r="N60" s="65"/>
      <c r="O60" s="66"/>
      <c r="P60" s="48"/>
    </row>
    <row r="61" spans="1:16" ht="15">
      <c r="A61" s="68"/>
      <c r="B61" s="92" t="s">
        <v>77</v>
      </c>
      <c r="C61" s="118"/>
      <c r="D61" s="119"/>
      <c r="E61" s="60"/>
      <c r="F61" s="132"/>
      <c r="G61" s="133"/>
      <c r="H61" s="134"/>
      <c r="I61" s="135"/>
      <c r="J61" s="136"/>
      <c r="K61" s="136"/>
      <c r="L61" s="136"/>
      <c r="M61" s="136"/>
      <c r="N61" s="136"/>
      <c r="O61" s="137"/>
      <c r="P61" s="48"/>
    </row>
    <row r="62" spans="1:16" ht="15">
      <c r="A62" s="68"/>
      <c r="B62" s="92" t="s">
        <v>78</v>
      </c>
      <c r="C62" s="118"/>
      <c r="D62" s="119"/>
      <c r="E62" s="60"/>
      <c r="F62" s="138"/>
      <c r="G62" s="139"/>
      <c r="H62" s="140"/>
      <c r="I62" s="141"/>
      <c r="J62" s="111"/>
      <c r="K62" s="111"/>
      <c r="L62" s="111"/>
      <c r="M62" s="111"/>
      <c r="N62" s="111"/>
      <c r="O62" s="142"/>
      <c r="P62" s="48"/>
    </row>
    <row r="63" spans="1:16" ht="15">
      <c r="A63" s="80"/>
      <c r="B63" s="92" t="s">
        <v>79</v>
      </c>
      <c r="C63" s="143"/>
      <c r="D63" s="126"/>
      <c r="E63" s="121"/>
      <c r="F63" s="144"/>
      <c r="G63" s="145"/>
      <c r="H63" s="146"/>
      <c r="I63" s="147"/>
      <c r="J63" s="148"/>
      <c r="K63" s="148"/>
      <c r="L63" s="148"/>
      <c r="M63" s="148"/>
      <c r="N63" s="148"/>
      <c r="O63" s="149"/>
      <c r="P63" s="129"/>
    </row>
    <row r="64" spans="1:16" ht="15.75">
      <c r="A64" s="68"/>
      <c r="B64" s="75" t="s">
        <v>80</v>
      </c>
      <c r="C64" s="76"/>
      <c r="D64" s="76"/>
      <c r="E64" s="77"/>
      <c r="F64" s="76"/>
      <c r="G64" s="76"/>
      <c r="H64" s="76"/>
      <c r="I64" s="76"/>
      <c r="J64" s="76"/>
      <c r="K64" s="117"/>
      <c r="L64" s="76"/>
      <c r="M64" s="76"/>
      <c r="N64" s="76"/>
      <c r="O64" s="76"/>
      <c r="P64" s="79"/>
    </row>
    <row r="65" spans="1:18" ht="15">
      <c r="A65" s="80">
        <v>1</v>
      </c>
      <c r="B65" s="92" t="s">
        <v>81</v>
      </c>
      <c r="C65" s="120">
        <v>1</v>
      </c>
      <c r="D65" s="119">
        <v>6</v>
      </c>
      <c r="E65" s="121" t="s">
        <v>8</v>
      </c>
      <c r="F65" s="150">
        <v>20</v>
      </c>
      <c r="G65" s="151">
        <v>30</v>
      </c>
      <c r="H65" s="152"/>
      <c r="I65" s="153">
        <v>5</v>
      </c>
      <c r="J65" s="154">
        <v>95</v>
      </c>
      <c r="K65" s="155">
        <f>F65+G65+H65</f>
        <v>50</v>
      </c>
      <c r="L65" s="155">
        <f>F65+G65+H65+I65</f>
        <v>55</v>
      </c>
      <c r="M65" s="155">
        <v>45</v>
      </c>
      <c r="N65" s="155">
        <f aca="true" t="shared" si="15" ref="N65:N70">J65+L65</f>
        <v>150</v>
      </c>
      <c r="O65" s="156" t="s">
        <v>27</v>
      </c>
      <c r="P65" s="129" t="s">
        <v>43</v>
      </c>
      <c r="Q65" s="4">
        <f>IF(E65="Egz.",1,0)</f>
        <v>1</v>
      </c>
      <c r="R65" s="4">
        <f>N65/D65</f>
        <v>25</v>
      </c>
    </row>
    <row r="66" spans="1:16" ht="15">
      <c r="A66" s="80">
        <v>2</v>
      </c>
      <c r="B66" s="92" t="s">
        <v>159</v>
      </c>
      <c r="C66" s="58">
        <v>2</v>
      </c>
      <c r="D66" s="69">
        <v>6</v>
      </c>
      <c r="E66" s="93" t="s">
        <v>8</v>
      </c>
      <c r="F66" s="70">
        <v>20</v>
      </c>
      <c r="G66" s="71">
        <v>30</v>
      </c>
      <c r="H66" s="94"/>
      <c r="I66" s="69">
        <v>5</v>
      </c>
      <c r="J66" s="74">
        <v>85</v>
      </c>
      <c r="K66" s="53">
        <f>F66+G66+H66</f>
        <v>50</v>
      </c>
      <c r="L66" s="65">
        <f>F66+G66+H66+I66</f>
        <v>55</v>
      </c>
      <c r="M66" s="65">
        <v>30</v>
      </c>
      <c r="N66" s="65">
        <f t="shared" si="15"/>
        <v>140</v>
      </c>
      <c r="O66" s="95" t="s">
        <v>27</v>
      </c>
      <c r="P66" s="129"/>
    </row>
    <row r="67" spans="1:18" ht="15">
      <c r="A67" s="80">
        <v>3</v>
      </c>
      <c r="B67" s="92" t="s">
        <v>82</v>
      </c>
      <c r="C67" s="120">
        <v>2</v>
      </c>
      <c r="D67" s="119">
        <v>5</v>
      </c>
      <c r="E67" s="121" t="s">
        <v>8</v>
      </c>
      <c r="F67" s="122">
        <v>30</v>
      </c>
      <c r="G67" s="123">
        <v>30</v>
      </c>
      <c r="H67" s="124"/>
      <c r="I67" s="73">
        <v>5</v>
      </c>
      <c r="J67" s="74">
        <v>80</v>
      </c>
      <c r="K67" s="65">
        <f>F67+G67+H67</f>
        <v>60</v>
      </c>
      <c r="L67" s="65">
        <f>F67+G67+H67+I67</f>
        <v>65</v>
      </c>
      <c r="M67" s="65">
        <v>30</v>
      </c>
      <c r="N67" s="65">
        <f t="shared" si="15"/>
        <v>145</v>
      </c>
      <c r="O67" s="66" t="s">
        <v>27</v>
      </c>
      <c r="P67" s="129" t="s">
        <v>43</v>
      </c>
      <c r="Q67" s="4">
        <f>IF(E67="Egz.",1,0)</f>
        <v>1</v>
      </c>
      <c r="R67" s="4">
        <f>N67/D67</f>
        <v>29</v>
      </c>
    </row>
    <row r="68" spans="1:18" ht="15">
      <c r="A68" s="80">
        <v>4</v>
      </c>
      <c r="B68" s="92" t="s">
        <v>83</v>
      </c>
      <c r="C68" s="157">
        <v>5</v>
      </c>
      <c r="D68" s="158">
        <v>4</v>
      </c>
      <c r="E68" s="121" t="s">
        <v>33</v>
      </c>
      <c r="F68" s="159">
        <v>10</v>
      </c>
      <c r="G68" s="160"/>
      <c r="H68" s="161">
        <v>30</v>
      </c>
      <c r="I68" s="125">
        <v>5</v>
      </c>
      <c r="J68" s="126">
        <v>70</v>
      </c>
      <c r="K68" s="127">
        <f>F68+G68+H68</f>
        <v>40</v>
      </c>
      <c r="L68" s="127">
        <f>F68+G68+H68+I68</f>
        <v>45</v>
      </c>
      <c r="M68" s="127">
        <v>45</v>
      </c>
      <c r="N68" s="127">
        <f t="shared" si="15"/>
        <v>115</v>
      </c>
      <c r="O68" s="128" t="s">
        <v>27</v>
      </c>
      <c r="P68" s="129"/>
      <c r="Q68" s="4">
        <f>IF(E68="Egz.",1,0)</f>
        <v>0</v>
      </c>
      <c r="R68" s="4">
        <f>N68/D68</f>
        <v>28.75</v>
      </c>
    </row>
    <row r="69" spans="1:18" ht="15">
      <c r="A69" s="68">
        <v>5</v>
      </c>
      <c r="B69" s="92" t="s">
        <v>75</v>
      </c>
      <c r="C69" s="118">
        <v>6</v>
      </c>
      <c r="D69" s="119">
        <v>5</v>
      </c>
      <c r="E69" s="60" t="s">
        <v>8</v>
      </c>
      <c r="F69" s="61">
        <v>20</v>
      </c>
      <c r="G69" s="62"/>
      <c r="H69" s="63">
        <v>20</v>
      </c>
      <c r="I69" s="64">
        <v>5</v>
      </c>
      <c r="J69" s="65">
        <v>80</v>
      </c>
      <c r="K69" s="65">
        <f>F69+G69+H69</f>
        <v>40</v>
      </c>
      <c r="L69" s="65">
        <f>F69+G69+H69+I69</f>
        <v>45</v>
      </c>
      <c r="M69" s="65">
        <v>30</v>
      </c>
      <c r="N69" s="65">
        <f t="shared" si="15"/>
        <v>125</v>
      </c>
      <c r="O69" s="66" t="s">
        <v>27</v>
      </c>
      <c r="P69" s="48"/>
      <c r="Q69" s="4">
        <f>IF(E69="Egz.",1,0)</f>
        <v>1</v>
      </c>
      <c r="R69" s="4">
        <f>N69/D69</f>
        <v>25</v>
      </c>
    </row>
    <row r="70" spans="1:18" ht="15">
      <c r="A70" s="80">
        <v>6</v>
      </c>
      <c r="B70" s="92" t="s">
        <v>84</v>
      </c>
      <c r="C70" s="157">
        <v>5</v>
      </c>
      <c r="D70" s="158">
        <v>4</v>
      </c>
      <c r="E70" s="121" t="s">
        <v>33</v>
      </c>
      <c r="F70" s="159">
        <v>10</v>
      </c>
      <c r="G70" s="160"/>
      <c r="H70" s="161">
        <v>20</v>
      </c>
      <c r="I70" s="125">
        <v>5</v>
      </c>
      <c r="J70" s="126">
        <v>65</v>
      </c>
      <c r="K70" s="126">
        <v>30</v>
      </c>
      <c r="L70" s="126">
        <v>35</v>
      </c>
      <c r="M70" s="126">
        <v>30</v>
      </c>
      <c r="N70" s="126">
        <f t="shared" si="15"/>
        <v>100</v>
      </c>
      <c r="O70" s="128" t="s">
        <v>34</v>
      </c>
      <c r="P70" s="129"/>
      <c r="Q70" s="4">
        <f>IF(E70="Egz.",1,0)</f>
        <v>0</v>
      </c>
      <c r="R70" s="4">
        <f>N70/D70</f>
        <v>25</v>
      </c>
    </row>
    <row r="71" spans="1:16" ht="15">
      <c r="A71" s="80"/>
      <c r="B71" s="92" t="s">
        <v>85</v>
      </c>
      <c r="C71" s="157"/>
      <c r="D71" s="158"/>
      <c r="E71" s="121"/>
      <c r="F71" s="159"/>
      <c r="G71" s="160"/>
      <c r="H71" s="161"/>
      <c r="I71" s="125"/>
      <c r="J71" s="126"/>
      <c r="K71" s="126"/>
      <c r="L71" s="126"/>
      <c r="M71" s="126"/>
      <c r="N71" s="126"/>
      <c r="O71" s="128"/>
      <c r="P71" s="129"/>
    </row>
    <row r="72" spans="1:16" ht="15">
      <c r="A72" s="80"/>
      <c r="B72" s="92" t="s">
        <v>86</v>
      </c>
      <c r="C72" s="162"/>
      <c r="D72" s="126"/>
      <c r="E72" s="121"/>
      <c r="F72" s="159"/>
      <c r="G72" s="160"/>
      <c r="H72" s="161"/>
      <c r="I72" s="125"/>
      <c r="J72" s="126"/>
      <c r="K72" s="126"/>
      <c r="L72" s="126"/>
      <c r="M72" s="126"/>
      <c r="N72" s="126"/>
      <c r="O72" s="128"/>
      <c r="P72" s="129"/>
    </row>
    <row r="73" spans="1:18" ht="15">
      <c r="A73" s="80">
        <v>7</v>
      </c>
      <c r="B73" s="92" t="s">
        <v>87</v>
      </c>
      <c r="C73" s="120">
        <v>7</v>
      </c>
      <c r="D73" s="163">
        <v>4</v>
      </c>
      <c r="E73" s="121" t="s">
        <v>33</v>
      </c>
      <c r="F73" s="159"/>
      <c r="G73" s="160"/>
      <c r="H73" s="161">
        <v>30</v>
      </c>
      <c r="I73" s="125">
        <v>5</v>
      </c>
      <c r="J73" s="126">
        <v>65</v>
      </c>
      <c r="K73" s="126">
        <f>F73+G73+H73</f>
        <v>30</v>
      </c>
      <c r="L73" s="126">
        <f>F73+G73+H73+I73</f>
        <v>35</v>
      </c>
      <c r="M73" s="126">
        <v>30</v>
      </c>
      <c r="N73" s="126">
        <f>J73+L73</f>
        <v>100</v>
      </c>
      <c r="O73" s="128" t="s">
        <v>34</v>
      </c>
      <c r="P73" s="129"/>
      <c r="Q73" s="4">
        <f>IF(E73="Egz.",1,0)</f>
        <v>0</v>
      </c>
      <c r="R73" s="4">
        <f>N73/D73</f>
        <v>25</v>
      </c>
    </row>
    <row r="74" spans="1:16" ht="15">
      <c r="A74" s="80"/>
      <c r="B74" s="92" t="s">
        <v>88</v>
      </c>
      <c r="C74" s="120"/>
      <c r="D74" s="163"/>
      <c r="E74" s="121"/>
      <c r="F74" s="159"/>
      <c r="G74" s="160"/>
      <c r="H74" s="161"/>
      <c r="I74" s="125"/>
      <c r="J74" s="126"/>
      <c r="K74" s="126"/>
      <c r="L74" s="126"/>
      <c r="M74" s="126"/>
      <c r="N74" s="126"/>
      <c r="O74" s="128"/>
      <c r="P74" s="129"/>
    </row>
    <row r="75" spans="1:16" ht="15">
      <c r="A75" s="80"/>
      <c r="B75" s="55" t="s">
        <v>89</v>
      </c>
      <c r="C75" s="120"/>
      <c r="D75" s="163"/>
      <c r="E75" s="121"/>
      <c r="F75" s="164"/>
      <c r="G75" s="165"/>
      <c r="H75" s="166"/>
      <c r="I75" s="167"/>
      <c r="J75" s="168"/>
      <c r="K75" s="168"/>
      <c r="L75" s="168"/>
      <c r="M75" s="168"/>
      <c r="N75" s="168"/>
      <c r="O75" s="169"/>
      <c r="P75" s="129"/>
    </row>
    <row r="76" spans="1:16" ht="15.75">
      <c r="A76" s="170"/>
      <c r="B76" s="75" t="s">
        <v>90</v>
      </c>
      <c r="C76" s="76"/>
      <c r="D76" s="76"/>
      <c r="E76" s="77"/>
      <c r="F76" s="76"/>
      <c r="G76" s="76"/>
      <c r="H76" s="76"/>
      <c r="I76" s="76"/>
      <c r="J76" s="76"/>
      <c r="K76" s="78"/>
      <c r="L76" s="76"/>
      <c r="M76" s="76"/>
      <c r="N76" s="76"/>
      <c r="O76" s="76"/>
      <c r="P76" s="79"/>
    </row>
    <row r="77" spans="1:18" ht="15">
      <c r="A77" s="68">
        <v>1</v>
      </c>
      <c r="B77" s="92" t="s">
        <v>91</v>
      </c>
      <c r="C77" s="120">
        <v>6</v>
      </c>
      <c r="D77" s="163">
        <v>2.5</v>
      </c>
      <c r="E77" s="121" t="s">
        <v>33</v>
      </c>
      <c r="F77" s="150">
        <v>20</v>
      </c>
      <c r="G77" s="151"/>
      <c r="H77" s="152"/>
      <c r="I77" s="153">
        <v>3</v>
      </c>
      <c r="J77" s="154">
        <v>43</v>
      </c>
      <c r="K77" s="154">
        <f>F77+G77+H77</f>
        <v>20</v>
      </c>
      <c r="L77" s="154">
        <f>F77+G77+H77+I77</f>
        <v>23</v>
      </c>
      <c r="M77" s="154">
        <v>0</v>
      </c>
      <c r="N77" s="154">
        <f>J77+L77</f>
        <v>66</v>
      </c>
      <c r="O77" s="156" t="s">
        <v>34</v>
      </c>
      <c r="P77" s="129"/>
      <c r="Q77" s="4">
        <f>IF(E77="Egz.",1,0)</f>
        <v>0</v>
      </c>
      <c r="R77" s="4">
        <f>N77/D77</f>
        <v>26.4</v>
      </c>
    </row>
    <row r="78" spans="1:18" ht="15">
      <c r="A78" s="68">
        <v>2</v>
      </c>
      <c r="B78" s="92" t="s">
        <v>92</v>
      </c>
      <c r="C78" s="120">
        <v>6</v>
      </c>
      <c r="D78" s="163">
        <v>2.5</v>
      </c>
      <c r="E78" s="121" t="s">
        <v>33</v>
      </c>
      <c r="F78" s="159"/>
      <c r="G78" s="160"/>
      <c r="H78" s="161">
        <v>20</v>
      </c>
      <c r="I78" s="125">
        <v>8</v>
      </c>
      <c r="J78" s="126">
        <v>47</v>
      </c>
      <c r="K78" s="126">
        <f>F78+G78+H78</f>
        <v>20</v>
      </c>
      <c r="L78" s="126">
        <f>F78+G78+H78+I78</f>
        <v>28</v>
      </c>
      <c r="M78" s="126">
        <v>30</v>
      </c>
      <c r="N78" s="126">
        <f>J78+L78</f>
        <v>75</v>
      </c>
      <c r="O78" s="128" t="s">
        <v>34</v>
      </c>
      <c r="P78" s="129"/>
      <c r="Q78" s="4">
        <f>IF(E78="Egz.",1,0)</f>
        <v>0</v>
      </c>
      <c r="R78" s="4">
        <f>N78/D78</f>
        <v>30</v>
      </c>
    </row>
    <row r="79" spans="1:18" ht="15">
      <c r="A79" s="68">
        <v>3</v>
      </c>
      <c r="B79" s="92" t="s">
        <v>93</v>
      </c>
      <c r="C79" s="120">
        <v>6</v>
      </c>
      <c r="D79" s="163">
        <v>4</v>
      </c>
      <c r="E79" s="121" t="s">
        <v>33</v>
      </c>
      <c r="F79" s="159"/>
      <c r="G79" s="160"/>
      <c r="H79" s="161">
        <v>30</v>
      </c>
      <c r="I79" s="125">
        <v>5</v>
      </c>
      <c r="J79" s="126">
        <v>65</v>
      </c>
      <c r="K79" s="126">
        <f>F79+G79+H79</f>
        <v>30</v>
      </c>
      <c r="L79" s="126">
        <f>F79+G79+H79+I79</f>
        <v>35</v>
      </c>
      <c r="M79" s="126">
        <v>50</v>
      </c>
      <c r="N79" s="126">
        <f>J79+L79</f>
        <v>100</v>
      </c>
      <c r="O79" s="128" t="s">
        <v>34</v>
      </c>
      <c r="P79" s="129"/>
      <c r="Q79" s="4">
        <f>IF(E79="Egz.",1,0)</f>
        <v>0</v>
      </c>
      <c r="R79" s="4">
        <f>N79/D79</f>
        <v>25</v>
      </c>
    </row>
    <row r="80" spans="1:18" ht="15">
      <c r="A80" s="68">
        <v>4</v>
      </c>
      <c r="B80" s="92" t="s">
        <v>94</v>
      </c>
      <c r="C80" s="120">
        <v>7</v>
      </c>
      <c r="D80" s="163">
        <v>2.5</v>
      </c>
      <c r="E80" s="121" t="s">
        <v>33</v>
      </c>
      <c r="F80" s="159">
        <v>20</v>
      </c>
      <c r="G80" s="160"/>
      <c r="H80" s="161"/>
      <c r="I80" s="125">
        <v>3</v>
      </c>
      <c r="J80" s="126">
        <v>43</v>
      </c>
      <c r="K80" s="126">
        <f>F80+G80+H80</f>
        <v>20</v>
      </c>
      <c r="L80" s="126">
        <f>F80+G80+H80+I80</f>
        <v>23</v>
      </c>
      <c r="M80" s="126">
        <v>0</v>
      </c>
      <c r="N80" s="126">
        <f>J80+L80</f>
        <v>66</v>
      </c>
      <c r="O80" s="128" t="s">
        <v>34</v>
      </c>
      <c r="P80" s="129"/>
      <c r="Q80" s="4">
        <f>IF(E80="Egz.",1,0)</f>
        <v>0</v>
      </c>
      <c r="R80" s="4">
        <f>N80/D80</f>
        <v>26.4</v>
      </c>
    </row>
    <row r="81" spans="1:18" ht="15">
      <c r="A81" s="68">
        <v>5</v>
      </c>
      <c r="B81" s="92" t="s">
        <v>95</v>
      </c>
      <c r="C81" s="120">
        <v>7</v>
      </c>
      <c r="D81" s="163">
        <v>3.5</v>
      </c>
      <c r="E81" s="121" t="s">
        <v>33</v>
      </c>
      <c r="F81" s="159"/>
      <c r="G81" s="160"/>
      <c r="H81" s="161">
        <v>30</v>
      </c>
      <c r="I81" s="125">
        <v>7</v>
      </c>
      <c r="J81" s="126">
        <v>67</v>
      </c>
      <c r="K81" s="126">
        <f>F81+G81+H81</f>
        <v>30</v>
      </c>
      <c r="L81" s="126">
        <f>F81+G81+H81+I81</f>
        <v>37</v>
      </c>
      <c r="M81" s="126">
        <v>45</v>
      </c>
      <c r="N81" s="126">
        <f>J81+L81</f>
        <v>104</v>
      </c>
      <c r="O81" s="128" t="s">
        <v>34</v>
      </c>
      <c r="P81" s="129"/>
      <c r="Q81" s="4">
        <f>IF(E81="Egz.",1,0)</f>
        <v>0</v>
      </c>
      <c r="R81" s="4">
        <f>N81/D81</f>
        <v>29.714285714285715</v>
      </c>
    </row>
    <row r="82" spans="1:16" ht="15.75">
      <c r="A82" s="171"/>
      <c r="B82" s="75" t="s">
        <v>96</v>
      </c>
      <c r="C82" s="172"/>
      <c r="D82" s="172"/>
      <c r="E82" s="173"/>
      <c r="F82" s="172"/>
      <c r="G82" s="172"/>
      <c r="H82" s="172"/>
      <c r="I82" s="172"/>
      <c r="J82" s="172"/>
      <c r="K82" s="174"/>
      <c r="L82" s="172"/>
      <c r="M82" s="172"/>
      <c r="N82" s="172"/>
      <c r="O82" s="172"/>
      <c r="P82" s="175"/>
    </row>
    <row r="83" spans="1:18" ht="15">
      <c r="A83" s="68">
        <v>1</v>
      </c>
      <c r="B83" s="67" t="s">
        <v>97</v>
      </c>
      <c r="C83" s="120">
        <v>6</v>
      </c>
      <c r="D83" s="163">
        <v>6</v>
      </c>
      <c r="E83" s="121" t="s">
        <v>33</v>
      </c>
      <c r="F83" s="150"/>
      <c r="G83" s="151"/>
      <c r="H83" s="176"/>
      <c r="I83" s="153">
        <v>52</v>
      </c>
      <c r="J83" s="154">
        <v>108</v>
      </c>
      <c r="K83" s="154">
        <f>F83+G83+H83</f>
        <v>0</v>
      </c>
      <c r="L83" s="154">
        <f>F83+G83+H83+I83</f>
        <v>52</v>
      </c>
      <c r="M83" s="154">
        <v>160</v>
      </c>
      <c r="N83" s="154">
        <f>J83+L83</f>
        <v>160</v>
      </c>
      <c r="O83" s="156" t="s">
        <v>34</v>
      </c>
      <c r="P83" s="129"/>
      <c r="Q83" s="4">
        <f>IF(E83="Egz.",1,0)</f>
        <v>0</v>
      </c>
      <c r="R83" s="4">
        <f>N83/D83</f>
        <v>26.666666666666668</v>
      </c>
    </row>
    <row r="84" spans="1:18" ht="15">
      <c r="A84" s="68">
        <v>2</v>
      </c>
      <c r="B84" s="67" t="s">
        <v>98</v>
      </c>
      <c r="C84" s="120">
        <v>7</v>
      </c>
      <c r="D84" s="163">
        <v>15</v>
      </c>
      <c r="E84" s="121"/>
      <c r="F84" s="144"/>
      <c r="G84" s="145"/>
      <c r="H84" s="177"/>
      <c r="I84" s="147">
        <v>75</v>
      </c>
      <c r="J84" s="148">
        <v>300</v>
      </c>
      <c r="K84" s="148">
        <f>F84+G84+H84</f>
        <v>0</v>
      </c>
      <c r="L84" s="148">
        <f>F84+G84+H84+I84</f>
        <v>75</v>
      </c>
      <c r="M84" s="148">
        <v>125</v>
      </c>
      <c r="N84" s="148">
        <f>J84+L84</f>
        <v>375</v>
      </c>
      <c r="O84" s="149" t="s">
        <v>34</v>
      </c>
      <c r="P84" s="129"/>
      <c r="Q84" s="4">
        <f>IF(E84="Egz.",1,0)</f>
        <v>0</v>
      </c>
      <c r="R84" s="4">
        <f>N84/D84</f>
        <v>25</v>
      </c>
    </row>
    <row r="85" spans="1:16" ht="15">
      <c r="A85" s="178"/>
      <c r="B85" s="22"/>
      <c r="C85" s="179"/>
      <c r="D85" s="22"/>
      <c r="E85" s="178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1"/>
    </row>
    <row r="86" spans="1:28" ht="15.75">
      <c r="A86" s="10"/>
      <c r="B86" s="182" t="s">
        <v>99</v>
      </c>
      <c r="C86" s="183"/>
      <c r="D86" s="184" t="s">
        <v>11</v>
      </c>
      <c r="E86" s="184" t="s">
        <v>100</v>
      </c>
      <c r="F86" s="68" t="s">
        <v>13</v>
      </c>
      <c r="G86" s="68" t="s">
        <v>14</v>
      </c>
      <c r="H86" s="68" t="s">
        <v>15</v>
      </c>
      <c r="I86" s="68" t="s">
        <v>16</v>
      </c>
      <c r="J86" s="68" t="s">
        <v>17</v>
      </c>
      <c r="K86" s="68" t="s">
        <v>18</v>
      </c>
      <c r="L86" s="184" t="s">
        <v>101</v>
      </c>
      <c r="M86" s="184" t="s">
        <v>20</v>
      </c>
      <c r="N86" s="184" t="s">
        <v>21</v>
      </c>
      <c r="O86" s="185"/>
      <c r="P86" s="186"/>
      <c r="Q86" s="186"/>
      <c r="R86" s="186"/>
      <c r="S86" s="178"/>
      <c r="T86" s="178"/>
      <c r="U86" s="178"/>
      <c r="V86" s="178"/>
      <c r="W86" s="178"/>
      <c r="X86" s="178"/>
      <c r="Y86" s="187"/>
      <c r="Z86" s="187"/>
      <c r="AA86" s="187"/>
      <c r="AB86" s="188"/>
    </row>
    <row r="87" spans="1:16" ht="15.75">
      <c r="A87" s="10"/>
      <c r="B87" s="182" t="s">
        <v>102</v>
      </c>
      <c r="C87" s="97">
        <v>1</v>
      </c>
      <c r="D87" s="71">
        <f aca="true" t="shared" si="16" ref="D87:D93">SUMIF($C$14:$C$84,C87,$D$14:$D$84)</f>
        <v>30</v>
      </c>
      <c r="E87" s="71">
        <f aca="true" t="shared" si="17" ref="E87:E93">SUMIF($C$14:$C$84,C87,$Q$14:$Q$84)</f>
        <v>4</v>
      </c>
      <c r="F87" s="74">
        <f aca="true" t="shared" si="18" ref="F87:F93">SUMIF($C$14:$C$84,C87,$F$14:$F$84)</f>
        <v>108</v>
      </c>
      <c r="G87" s="74">
        <f aca="true" t="shared" si="19" ref="G87:G93">SUMIF($C$14:$C$84,C87,$G$14:$G$84)</f>
        <v>70</v>
      </c>
      <c r="H87" s="74">
        <f aca="true" t="shared" si="20" ref="H87:H93">SUMIF($C$14:$C$84,C87,$H$14:$H$84)</f>
        <v>80</v>
      </c>
      <c r="I87" s="74">
        <f aca="true" t="shared" si="21" ref="I87:I93">SUMIF($C$14:$C$84,C87,$I$14:$I$84)</f>
        <v>24</v>
      </c>
      <c r="J87" s="74">
        <f aca="true" t="shared" si="22" ref="J87:J93">SUMIF($C$14:$C$84,C87,$J$14:$J$84)</f>
        <v>466</v>
      </c>
      <c r="K87" s="74">
        <f aca="true" t="shared" si="23" ref="K87:K93">SUMIF($C$14:$C$84,C87,$K$14:$K$84)</f>
        <v>258</v>
      </c>
      <c r="L87" s="74">
        <f>SUMIF(C14:C84,C87,L14:L84)</f>
        <v>282</v>
      </c>
      <c r="M87" s="74">
        <f aca="true" t="shared" si="24" ref="M87:M93">SUMIF($C$14:$C$84,C87,$M$14:$M$84)</f>
        <v>240</v>
      </c>
      <c r="N87" s="74">
        <f aca="true" t="shared" si="25" ref="N87:N93">SUMIF($C$14:$C$84,C87,$N$14:$N$84)</f>
        <v>748</v>
      </c>
      <c r="O87" s="189"/>
      <c r="P87" s="48"/>
    </row>
    <row r="88" spans="1:16" ht="15.75">
      <c r="A88" s="10"/>
      <c r="B88" s="182" t="s">
        <v>103</v>
      </c>
      <c r="C88" s="97">
        <v>2</v>
      </c>
      <c r="D88" s="71">
        <f t="shared" si="16"/>
        <v>30</v>
      </c>
      <c r="E88" s="71">
        <f t="shared" si="17"/>
        <v>3</v>
      </c>
      <c r="F88" s="74">
        <f t="shared" si="18"/>
        <v>106</v>
      </c>
      <c r="G88" s="74">
        <f t="shared" si="19"/>
        <v>90</v>
      </c>
      <c r="H88" s="74">
        <f t="shared" si="20"/>
        <v>80</v>
      </c>
      <c r="I88" s="74">
        <f t="shared" si="21"/>
        <v>27</v>
      </c>
      <c r="J88" s="74">
        <f t="shared" si="22"/>
        <v>460</v>
      </c>
      <c r="K88" s="74">
        <f t="shared" si="23"/>
        <v>276</v>
      </c>
      <c r="L88" s="74">
        <f>SUMIF(C15:C84,C88,L15:L84)</f>
        <v>303</v>
      </c>
      <c r="M88" s="74">
        <f t="shared" si="24"/>
        <v>210</v>
      </c>
      <c r="N88" s="74">
        <f t="shared" si="25"/>
        <v>763</v>
      </c>
      <c r="O88" s="189"/>
      <c r="P88" s="48"/>
    </row>
    <row r="89" spans="1:16" ht="15.75">
      <c r="A89" s="10"/>
      <c r="B89" s="190" t="s">
        <v>104</v>
      </c>
      <c r="C89" s="191">
        <v>3</v>
      </c>
      <c r="D89" s="71">
        <f t="shared" si="16"/>
        <v>30</v>
      </c>
      <c r="E89" s="71">
        <f t="shared" si="17"/>
        <v>4</v>
      </c>
      <c r="F89" s="74">
        <f t="shared" si="18"/>
        <v>120</v>
      </c>
      <c r="G89" s="74">
        <f t="shared" si="19"/>
        <v>60</v>
      </c>
      <c r="H89" s="74">
        <f t="shared" si="20"/>
        <v>110</v>
      </c>
      <c r="I89" s="74">
        <f t="shared" si="21"/>
        <v>28</v>
      </c>
      <c r="J89" s="74">
        <f t="shared" si="22"/>
        <v>477</v>
      </c>
      <c r="K89" s="74">
        <f t="shared" si="23"/>
        <v>290</v>
      </c>
      <c r="L89" s="74">
        <f>SUMIF(C16:C84,C89,L16:L84)</f>
        <v>318</v>
      </c>
      <c r="M89" s="74">
        <f t="shared" si="24"/>
        <v>225</v>
      </c>
      <c r="N89" s="74">
        <f t="shared" si="25"/>
        <v>795</v>
      </c>
      <c r="O89" s="189"/>
      <c r="P89" s="48"/>
    </row>
    <row r="90" spans="1:16" ht="15.75">
      <c r="A90" s="10"/>
      <c r="B90" s="190" t="s">
        <v>105</v>
      </c>
      <c r="C90" s="191">
        <v>4</v>
      </c>
      <c r="D90" s="71">
        <f t="shared" si="16"/>
        <v>30</v>
      </c>
      <c r="E90" s="71">
        <f t="shared" si="17"/>
        <v>3</v>
      </c>
      <c r="F90" s="74">
        <f t="shared" si="18"/>
        <v>150</v>
      </c>
      <c r="G90" s="74">
        <f t="shared" si="19"/>
        <v>30</v>
      </c>
      <c r="H90" s="74">
        <f t="shared" si="20"/>
        <v>135</v>
      </c>
      <c r="I90" s="74">
        <f t="shared" si="21"/>
        <v>31</v>
      </c>
      <c r="J90" s="74">
        <f t="shared" si="22"/>
        <v>399</v>
      </c>
      <c r="K90" s="74">
        <f t="shared" si="23"/>
        <v>315</v>
      </c>
      <c r="L90" s="74">
        <f>SUMIF(C17:C85,C90,L17:L85)</f>
        <v>346</v>
      </c>
      <c r="M90" s="74">
        <f t="shared" si="24"/>
        <v>195</v>
      </c>
      <c r="N90" s="74">
        <f t="shared" si="25"/>
        <v>745</v>
      </c>
      <c r="O90" s="189"/>
      <c r="P90" s="48"/>
    </row>
    <row r="91" spans="1:16" ht="15.75">
      <c r="A91" s="10"/>
      <c r="B91" s="190" t="s">
        <v>106</v>
      </c>
      <c r="C91" s="191">
        <v>5</v>
      </c>
      <c r="D91" s="71">
        <f t="shared" si="16"/>
        <v>30</v>
      </c>
      <c r="E91" s="71">
        <f t="shared" si="17"/>
        <v>3</v>
      </c>
      <c r="F91" s="74">
        <f t="shared" si="18"/>
        <v>104</v>
      </c>
      <c r="G91" s="74">
        <f t="shared" si="19"/>
        <v>30</v>
      </c>
      <c r="H91" s="74">
        <f t="shared" si="20"/>
        <v>130</v>
      </c>
      <c r="I91" s="74">
        <f t="shared" si="21"/>
        <v>39</v>
      </c>
      <c r="J91" s="74">
        <f t="shared" si="22"/>
        <v>502</v>
      </c>
      <c r="K91" s="74">
        <f t="shared" si="23"/>
        <v>264</v>
      </c>
      <c r="L91" s="74">
        <f>SUMIF(C18:C86,C91,L18:L86)</f>
        <v>303</v>
      </c>
      <c r="M91" s="74">
        <f t="shared" si="24"/>
        <v>225</v>
      </c>
      <c r="N91" s="74">
        <f t="shared" si="25"/>
        <v>805</v>
      </c>
      <c r="O91" s="189"/>
      <c r="P91" s="48"/>
    </row>
    <row r="92" spans="1:18" ht="15.75">
      <c r="A92" s="10"/>
      <c r="B92" s="190" t="s">
        <v>107</v>
      </c>
      <c r="C92" s="191">
        <v>6</v>
      </c>
      <c r="D92" s="71">
        <f t="shared" si="16"/>
        <v>30</v>
      </c>
      <c r="E92" s="71">
        <f t="shared" si="17"/>
        <v>3</v>
      </c>
      <c r="F92" s="74">
        <f t="shared" si="18"/>
        <v>80</v>
      </c>
      <c r="G92" s="74">
        <f t="shared" si="19"/>
        <v>0</v>
      </c>
      <c r="H92" s="74">
        <f t="shared" si="20"/>
        <v>110</v>
      </c>
      <c r="I92" s="74">
        <f t="shared" si="21"/>
        <v>83</v>
      </c>
      <c r="J92" s="74">
        <f t="shared" si="22"/>
        <v>503</v>
      </c>
      <c r="K92" s="74">
        <f t="shared" si="23"/>
        <v>190</v>
      </c>
      <c r="L92" s="74">
        <f>SUMIF(C19:C87,C92,L19:L87)</f>
        <v>273</v>
      </c>
      <c r="M92" s="74">
        <f t="shared" si="24"/>
        <v>330</v>
      </c>
      <c r="N92" s="74">
        <f t="shared" si="25"/>
        <v>776</v>
      </c>
      <c r="O92" s="189"/>
      <c r="P92" s="48"/>
      <c r="Q92" s="192"/>
      <c r="R92" s="192"/>
    </row>
    <row r="93" spans="1:18" ht="15.75">
      <c r="A93" s="10"/>
      <c r="B93" s="190" t="s">
        <v>108</v>
      </c>
      <c r="C93" s="191">
        <v>7</v>
      </c>
      <c r="D93" s="71">
        <f t="shared" si="16"/>
        <v>30</v>
      </c>
      <c r="E93" s="71">
        <f t="shared" si="17"/>
        <v>1</v>
      </c>
      <c r="F93" s="74">
        <f t="shared" si="18"/>
        <v>40</v>
      </c>
      <c r="G93" s="74">
        <f t="shared" si="19"/>
        <v>0</v>
      </c>
      <c r="H93" s="74">
        <f t="shared" si="20"/>
        <v>80</v>
      </c>
      <c r="I93" s="74">
        <f t="shared" si="21"/>
        <v>95</v>
      </c>
      <c r="J93" s="74">
        <f t="shared" si="22"/>
        <v>555</v>
      </c>
      <c r="K93" s="74">
        <f t="shared" si="23"/>
        <v>120</v>
      </c>
      <c r="L93" s="74">
        <f>SUMIF(C20:C88,C93,L20:L88)</f>
        <v>215</v>
      </c>
      <c r="M93" s="74">
        <f t="shared" si="24"/>
        <v>230</v>
      </c>
      <c r="N93" s="74">
        <f t="shared" si="25"/>
        <v>770</v>
      </c>
      <c r="O93" s="189"/>
      <c r="P93" s="48"/>
      <c r="Q93" s="192"/>
      <c r="R93" s="192"/>
    </row>
    <row r="94" spans="1:19" ht="15.75">
      <c r="A94" s="10"/>
      <c r="B94" s="193" t="s">
        <v>109</v>
      </c>
      <c r="C94" s="194"/>
      <c r="D94" s="195">
        <f aca="true" t="shared" si="26" ref="D94:N94">SUM(D87:D93)</f>
        <v>210</v>
      </c>
      <c r="E94" s="195">
        <f t="shared" si="26"/>
        <v>21</v>
      </c>
      <c r="F94" s="195">
        <f t="shared" si="26"/>
        <v>708</v>
      </c>
      <c r="G94" s="195">
        <f t="shared" si="26"/>
        <v>280</v>
      </c>
      <c r="H94" s="195">
        <f t="shared" si="26"/>
        <v>725</v>
      </c>
      <c r="I94" s="195">
        <f t="shared" si="26"/>
        <v>327</v>
      </c>
      <c r="J94" s="195">
        <f t="shared" si="26"/>
        <v>3362</v>
      </c>
      <c r="K94" s="195">
        <f t="shared" si="26"/>
        <v>1713</v>
      </c>
      <c r="L94" s="195">
        <f t="shared" si="26"/>
        <v>2040</v>
      </c>
      <c r="M94" s="195">
        <f t="shared" si="26"/>
        <v>1655</v>
      </c>
      <c r="N94" s="195">
        <f t="shared" si="26"/>
        <v>5402</v>
      </c>
      <c r="O94" s="196"/>
      <c r="P94" s="197"/>
      <c r="Q94" s="192"/>
      <c r="R94" s="192" t="s">
        <v>110</v>
      </c>
      <c r="S94">
        <f>N94/D94</f>
        <v>25.723809523809525</v>
      </c>
    </row>
    <row r="96" spans="1:19" ht="15">
      <c r="A96" s="198" t="s">
        <v>111</v>
      </c>
      <c r="B96" s="199" t="s">
        <v>112</v>
      </c>
      <c r="C96" s="200"/>
      <c r="D96" s="343" t="s">
        <v>113</v>
      </c>
      <c r="E96" s="343"/>
      <c r="F96" s="344" t="s">
        <v>114</v>
      </c>
      <c r="G96" s="344"/>
      <c r="H96" s="201"/>
      <c r="I96" s="198" t="s">
        <v>115</v>
      </c>
      <c r="J96" s="202" t="s">
        <v>116</v>
      </c>
      <c r="K96" s="203"/>
      <c r="L96" s="203"/>
      <c r="M96" s="203"/>
      <c r="N96" s="203"/>
      <c r="O96" s="204"/>
      <c r="P96" s="205"/>
      <c r="Q96" s="206"/>
      <c r="R96" s="206"/>
      <c r="S96" s="188"/>
    </row>
    <row r="97" spans="1:19" ht="15">
      <c r="A97" s="207"/>
      <c r="B97" s="208" t="s">
        <v>117</v>
      </c>
      <c r="C97" s="209"/>
      <c r="D97" s="210" t="s">
        <v>118</v>
      </c>
      <c r="E97" s="211" t="s">
        <v>119</v>
      </c>
      <c r="F97" s="212" t="s">
        <v>118</v>
      </c>
      <c r="G97" s="213" t="s">
        <v>119</v>
      </c>
      <c r="H97" s="188"/>
      <c r="I97" s="214"/>
      <c r="J97" s="215" t="s">
        <v>120</v>
      </c>
      <c r="K97" s="216"/>
      <c r="L97" s="216"/>
      <c r="M97" s="216"/>
      <c r="N97" s="216"/>
      <c r="O97" s="217" t="s">
        <v>119</v>
      </c>
      <c r="P97" s="218"/>
      <c r="Q97" s="219"/>
      <c r="R97" s="220"/>
      <c r="S97" s="221"/>
    </row>
    <row r="98" spans="1:19" ht="15">
      <c r="A98" s="222"/>
      <c r="B98" s="223" t="s">
        <v>121</v>
      </c>
      <c r="C98" s="224"/>
      <c r="D98" s="210" t="s">
        <v>122</v>
      </c>
      <c r="E98" s="225"/>
      <c r="F98" s="188"/>
      <c r="G98" s="226"/>
      <c r="H98" s="188"/>
      <c r="I98" s="214"/>
      <c r="J98" s="227" t="s">
        <v>123</v>
      </c>
      <c r="K98" s="228"/>
      <c r="L98" s="228"/>
      <c r="M98" s="228"/>
      <c r="N98" s="228"/>
      <c r="O98" s="229"/>
      <c r="P98" s="205"/>
      <c r="Q98" s="206"/>
      <c r="R98" s="206"/>
      <c r="S98" s="188"/>
    </row>
    <row r="99" spans="1:19" ht="15">
      <c r="A99" s="222"/>
      <c r="B99" s="230" t="s">
        <v>124</v>
      </c>
      <c r="C99" s="231"/>
      <c r="D99" s="232">
        <f>D94</f>
        <v>210</v>
      </c>
      <c r="E99" s="233">
        <v>1</v>
      </c>
      <c r="F99" s="234">
        <f>N94</f>
        <v>5402</v>
      </c>
      <c r="G99" s="233">
        <v>1</v>
      </c>
      <c r="H99" s="188"/>
      <c r="I99" s="345" t="s">
        <v>163</v>
      </c>
      <c r="J99" s="345"/>
      <c r="K99" s="345"/>
      <c r="L99" s="345"/>
      <c r="M99" s="235"/>
      <c r="N99" s="235"/>
      <c r="O99" s="236"/>
      <c r="P99" s="237"/>
      <c r="Q99" s="238"/>
      <c r="R99" s="238"/>
      <c r="S99" s="188"/>
    </row>
    <row r="100" spans="1:19" ht="15">
      <c r="A100" s="214">
        <v>1</v>
      </c>
      <c r="B100" s="239" t="s">
        <v>125</v>
      </c>
      <c r="C100" s="209"/>
      <c r="D100" s="346">
        <f>L94/S94</f>
        <v>79.30396149574231</v>
      </c>
      <c r="E100" s="347">
        <f>D100/D94</f>
        <v>0.3776379118844872</v>
      </c>
      <c r="F100" s="348">
        <f>L94</f>
        <v>2040</v>
      </c>
      <c r="G100" s="347">
        <f>F100/N94</f>
        <v>0.37763791188448725</v>
      </c>
      <c r="H100" s="188"/>
      <c r="I100" s="240">
        <v>1</v>
      </c>
      <c r="J100" s="241" t="s">
        <v>164</v>
      </c>
      <c r="K100" s="188"/>
      <c r="L100" s="188"/>
      <c r="M100" s="188"/>
      <c r="N100" s="188"/>
      <c r="O100" s="332">
        <v>1</v>
      </c>
      <c r="P100" s="243"/>
      <c r="Q100" s="244"/>
      <c r="R100" s="244"/>
      <c r="S100" s="245"/>
    </row>
    <row r="101" spans="1:19" ht="15">
      <c r="A101" s="246"/>
      <c r="B101" s="247" t="s">
        <v>126</v>
      </c>
      <c r="C101" s="248"/>
      <c r="D101" s="346"/>
      <c r="E101" s="347"/>
      <c r="F101" s="348"/>
      <c r="G101" s="347"/>
      <c r="H101" s="188"/>
      <c r="I101" s="249"/>
      <c r="J101" s="241"/>
      <c r="K101" s="241"/>
      <c r="L101" s="188"/>
      <c r="M101" s="188"/>
      <c r="N101" s="188"/>
      <c r="O101" s="242"/>
      <c r="P101" s="243"/>
      <c r="Q101" s="244"/>
      <c r="R101" s="244"/>
      <c r="S101" s="188"/>
    </row>
    <row r="102" spans="1:19" ht="15">
      <c r="A102" s="250">
        <v>2</v>
      </c>
      <c r="B102" s="251" t="s">
        <v>127</v>
      </c>
      <c r="C102" s="252"/>
      <c r="D102" s="253">
        <f>SUM(D26:D33)</f>
        <v>32</v>
      </c>
      <c r="E102" s="254">
        <f>D102/D94</f>
        <v>0.1523809523809524</v>
      </c>
      <c r="F102" s="255">
        <f>SUM(N26:N33)</f>
        <v>798</v>
      </c>
      <c r="G102" s="254">
        <f>F102/N94</f>
        <v>0.1477230655312847</v>
      </c>
      <c r="H102" s="188"/>
      <c r="I102" s="249"/>
      <c r="J102" s="188"/>
      <c r="K102" s="188"/>
      <c r="L102" s="188"/>
      <c r="M102" s="188"/>
      <c r="N102" s="188"/>
      <c r="O102" s="256"/>
      <c r="P102" s="243"/>
      <c r="Q102" s="244"/>
      <c r="R102" s="244"/>
      <c r="S102" s="188"/>
    </row>
    <row r="103" spans="1:19" ht="15">
      <c r="A103" s="257">
        <v>3</v>
      </c>
      <c r="B103" s="258" t="s">
        <v>128</v>
      </c>
      <c r="C103" s="259"/>
      <c r="D103" s="339">
        <f>F103/S94</f>
        <v>64.33728248796741</v>
      </c>
      <c r="E103" s="337">
        <f>D103/D94</f>
        <v>0.3063680118474639</v>
      </c>
      <c r="F103" s="338">
        <f>M94</f>
        <v>1655</v>
      </c>
      <c r="G103" s="337">
        <f>F103/N94</f>
        <v>0.30636801184746393</v>
      </c>
      <c r="H103" s="188"/>
      <c r="I103" s="249"/>
      <c r="J103" s="333"/>
      <c r="K103" s="333"/>
      <c r="L103" s="333"/>
      <c r="M103" s="261"/>
      <c r="N103" s="261"/>
      <c r="O103" s="262"/>
      <c r="P103" s="263"/>
      <c r="Q103" s="264"/>
      <c r="R103" s="264"/>
      <c r="S103" s="188"/>
    </row>
    <row r="104" spans="1:19" ht="15">
      <c r="A104" s="246"/>
      <c r="B104" s="247" t="s">
        <v>129</v>
      </c>
      <c r="C104" s="248"/>
      <c r="D104" s="339"/>
      <c r="E104" s="337"/>
      <c r="F104" s="338"/>
      <c r="G104" s="337"/>
      <c r="H104" s="188"/>
      <c r="I104" s="249"/>
      <c r="J104" s="340"/>
      <c r="K104" s="340"/>
      <c r="L104" s="340"/>
      <c r="M104" s="261"/>
      <c r="N104" s="261"/>
      <c r="O104" s="262"/>
      <c r="P104" s="263"/>
      <c r="Q104" s="264"/>
      <c r="R104" s="264"/>
      <c r="S104" s="188"/>
    </row>
    <row r="105" spans="1:19" ht="15">
      <c r="A105" s="257">
        <v>4</v>
      </c>
      <c r="B105" s="258" t="s">
        <v>130</v>
      </c>
      <c r="C105" s="259"/>
      <c r="D105" s="336">
        <f>SUM(D14:D24)</f>
        <v>14</v>
      </c>
      <c r="E105" s="337">
        <f>D105/D94</f>
        <v>0.06666666666666667</v>
      </c>
      <c r="F105" s="338">
        <f>SUM(N14:N24)</f>
        <v>386</v>
      </c>
      <c r="G105" s="337">
        <f>F105/N94</f>
        <v>0.07145501666049611</v>
      </c>
      <c r="H105" s="188"/>
      <c r="I105" s="249"/>
      <c r="J105" s="333"/>
      <c r="K105" s="333"/>
      <c r="L105" s="333"/>
      <c r="M105" s="261"/>
      <c r="N105" s="261"/>
      <c r="O105" s="265"/>
      <c r="P105" s="263"/>
      <c r="Q105" s="264"/>
      <c r="R105" s="264"/>
      <c r="S105" s="188"/>
    </row>
    <row r="106" spans="1:19" ht="15">
      <c r="A106" s="246"/>
      <c r="B106" s="247" t="s">
        <v>131</v>
      </c>
      <c r="C106" s="248"/>
      <c r="D106" s="336"/>
      <c r="E106" s="337"/>
      <c r="F106" s="338"/>
      <c r="G106" s="337"/>
      <c r="H106" s="188"/>
      <c r="I106" s="249"/>
      <c r="J106" s="333"/>
      <c r="K106" s="333"/>
      <c r="L106" s="333"/>
      <c r="M106" s="261"/>
      <c r="N106" s="261"/>
      <c r="O106" s="265"/>
      <c r="P106" s="263"/>
      <c r="Q106" s="264"/>
      <c r="R106" s="264"/>
      <c r="S106" s="188"/>
    </row>
    <row r="107" spans="1:19" ht="15">
      <c r="A107" s="246">
        <v>5</v>
      </c>
      <c r="B107" s="247" t="s">
        <v>132</v>
      </c>
      <c r="C107" s="248"/>
      <c r="D107" s="266">
        <f>SUMIF(P14:P84,"h",D14:D84)</f>
        <v>5</v>
      </c>
      <c r="E107" s="254">
        <f>D107/D94</f>
        <v>0.023809523809523808</v>
      </c>
      <c r="F107" s="266">
        <f>SUMIF(P14:P84,"h",N14:N84)</f>
        <v>124</v>
      </c>
      <c r="G107" s="267">
        <f>F107/N94</f>
        <v>0.022954461310625694</v>
      </c>
      <c r="H107" s="188"/>
      <c r="I107" s="249"/>
      <c r="J107" s="260"/>
      <c r="K107" s="261"/>
      <c r="L107" s="261"/>
      <c r="M107" s="261"/>
      <c r="N107" s="261"/>
      <c r="O107" s="265"/>
      <c r="P107" s="263"/>
      <c r="Q107" s="264"/>
      <c r="R107" s="264"/>
      <c r="S107" s="188"/>
    </row>
    <row r="108" spans="1:19" ht="15">
      <c r="A108" s="268">
        <v>6</v>
      </c>
      <c r="B108" s="251" t="s">
        <v>133</v>
      </c>
      <c r="C108" s="252"/>
      <c r="D108" s="269">
        <f>SUMIF(O14:O84,"f",D14:D84)+SUMIF(O14:O84,"o/f",D14:D84)</f>
        <v>75.5</v>
      </c>
      <c r="E108" s="254">
        <f>D108/D94</f>
        <v>0.3595238095238095</v>
      </c>
      <c r="F108" s="253">
        <f>SUMIF(O14:O84,"f",N14:N84)+SUMIF(O14:O84,"o/f",N14:N84)</f>
        <v>1986</v>
      </c>
      <c r="G108" s="254">
        <f>F108/N94</f>
        <v>0.3676416142169567</v>
      </c>
      <c r="H108" s="188"/>
      <c r="I108" s="249"/>
      <c r="J108" s="333"/>
      <c r="K108" s="333"/>
      <c r="L108" s="333"/>
      <c r="M108" s="261"/>
      <c r="N108" s="261"/>
      <c r="O108" s="265"/>
      <c r="P108" s="263"/>
      <c r="Q108" s="264"/>
      <c r="R108" s="264"/>
      <c r="S108" s="188"/>
    </row>
    <row r="109" spans="1:19" ht="15">
      <c r="A109" s="270">
        <v>7</v>
      </c>
      <c r="B109" s="251" t="s">
        <v>134</v>
      </c>
      <c r="C109" s="252"/>
      <c r="D109" s="253">
        <f>D83</f>
        <v>6</v>
      </c>
      <c r="E109" s="254">
        <f>D109/D94</f>
        <v>0.02857142857142857</v>
      </c>
      <c r="F109" s="255">
        <f>N83</f>
        <v>160</v>
      </c>
      <c r="G109" s="254">
        <f>F109/N94</f>
        <v>0.029618659755646058</v>
      </c>
      <c r="I109" s="271"/>
      <c r="J109" s="334"/>
      <c r="K109" s="334"/>
      <c r="L109" s="334"/>
      <c r="M109" s="272"/>
      <c r="N109" s="272"/>
      <c r="O109" s="273"/>
      <c r="P109" s="263"/>
      <c r="Q109" s="264"/>
      <c r="R109" s="264"/>
      <c r="S109" s="188"/>
    </row>
    <row r="110" spans="1:19" ht="15">
      <c r="A110" s="274"/>
      <c r="B110" s="275"/>
      <c r="C110" s="276"/>
      <c r="D110" s="277"/>
      <c r="E110" s="278"/>
      <c r="F110" s="279"/>
      <c r="G110" s="278"/>
      <c r="I110" s="335" t="s">
        <v>135</v>
      </c>
      <c r="J110" s="335"/>
      <c r="K110" s="335"/>
      <c r="L110" s="335"/>
      <c r="M110" s="280"/>
      <c r="N110" s="280"/>
      <c r="O110" s="281"/>
      <c r="P110" s="263"/>
      <c r="Q110" s="264"/>
      <c r="R110" s="264"/>
      <c r="S110" s="188"/>
    </row>
  </sheetData>
  <sheetProtection selectLockedCells="1" selectUnlockedCells="1"/>
  <mergeCells count="24">
    <mergeCell ref="A1:O1"/>
    <mergeCell ref="B13:I13"/>
    <mergeCell ref="D96:E96"/>
    <mergeCell ref="F96:G96"/>
    <mergeCell ref="I99:L99"/>
    <mergeCell ref="D100:D101"/>
    <mergeCell ref="E100:E101"/>
    <mergeCell ref="F100:F101"/>
    <mergeCell ref="G100:G101"/>
    <mergeCell ref="D103:D104"/>
    <mergeCell ref="E103:E104"/>
    <mergeCell ref="F103:F104"/>
    <mergeCell ref="G103:G104"/>
    <mergeCell ref="J103:L103"/>
    <mergeCell ref="J104:L104"/>
    <mergeCell ref="J108:L108"/>
    <mergeCell ref="J109:L109"/>
    <mergeCell ref="I110:L110"/>
    <mergeCell ref="D105:D106"/>
    <mergeCell ref="E105:E106"/>
    <mergeCell ref="F105:F106"/>
    <mergeCell ref="G105:G106"/>
    <mergeCell ref="J105:L105"/>
    <mergeCell ref="J106:L106"/>
  </mergeCells>
  <printOptions/>
  <pageMargins left="0.7" right="0.7" top="0.75" bottom="0.75" header="0.3" footer="0.5118055555555555"/>
  <pageSetup horizontalDpi="300" verticalDpi="300" orientation="landscape" paperSize="9" r:id="rId1"/>
  <headerFooter alignWithMargins="0">
    <oddHeader>&amp;RZałącznik nr 12 do uchwały Nr 25 Rady WMiI z dnia 23 marca 2018 roku</oddHeader>
  </headerFooter>
  <rowBreaks count="1" manualBreakCount="1"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1"/>
  <sheetViews>
    <sheetView zoomScale="90" zoomScaleNormal="90" workbookViewId="0" topLeftCell="A67">
      <selection activeCell="B114" sqref="B114:B115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6.7109375" style="1" customWidth="1"/>
    <col min="4" max="4" width="6.7109375" style="0" customWidth="1"/>
    <col min="5" max="5" width="6.7109375" style="2" customWidth="1"/>
    <col min="6" max="15" width="6.7109375" style="0" customWidth="1"/>
    <col min="16" max="16" width="6.7109375" style="3" customWidth="1"/>
    <col min="17" max="18" width="6.7109375" style="4" customWidth="1"/>
    <col min="19" max="19" width="4.7109375" style="0" customWidth="1"/>
  </cols>
  <sheetData>
    <row r="1" spans="1:16" ht="15.75">
      <c r="A1" s="341" t="s">
        <v>136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5"/>
    </row>
    <row r="2" spans="1:1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</row>
    <row r="3" spans="1:16" ht="15.75">
      <c r="A3" s="2"/>
      <c r="B3" s="7" t="s">
        <v>1</v>
      </c>
      <c r="C3" s="8"/>
      <c r="D3" s="2"/>
      <c r="F3" s="2"/>
      <c r="G3" s="2"/>
      <c r="H3" s="2"/>
      <c r="I3" s="2"/>
      <c r="J3" s="8" t="s">
        <v>162</v>
      </c>
      <c r="K3" s="2"/>
      <c r="L3" s="2"/>
      <c r="M3" s="2"/>
      <c r="N3" s="2"/>
      <c r="O3" s="2"/>
      <c r="P3" s="5"/>
    </row>
    <row r="4" spans="2:16" ht="15.75">
      <c r="B4" s="9" t="s">
        <v>2</v>
      </c>
      <c r="C4"/>
      <c r="E4"/>
      <c r="P4" s="5"/>
    </row>
    <row r="5" spans="2:16" ht="15.75">
      <c r="B5" s="9" t="s">
        <v>3</v>
      </c>
      <c r="C5"/>
      <c r="E5"/>
      <c r="P5" s="5"/>
    </row>
    <row r="6" spans="2:16" ht="15.75">
      <c r="B6" s="9" t="s">
        <v>4</v>
      </c>
      <c r="C6"/>
      <c r="E6"/>
      <c r="P6" s="5"/>
    </row>
    <row r="7" spans="2:16" ht="15.75">
      <c r="B7" s="9" t="s">
        <v>161</v>
      </c>
      <c r="C7"/>
      <c r="E7"/>
      <c r="P7" s="5"/>
    </row>
    <row r="8" spans="1:16" ht="15">
      <c r="A8" s="10"/>
      <c r="B8" s="10"/>
      <c r="C8" s="11"/>
      <c r="D8" s="10"/>
      <c r="E8" s="12"/>
      <c r="F8" s="10"/>
      <c r="G8" s="10"/>
      <c r="H8" s="10"/>
      <c r="I8" s="10"/>
      <c r="J8" s="10"/>
      <c r="K8" s="10"/>
      <c r="L8" s="10"/>
      <c r="M8" s="10"/>
      <c r="N8" s="10"/>
      <c r="O8" s="10"/>
      <c r="P8" s="13"/>
    </row>
    <row r="9" spans="1:16" ht="15">
      <c r="A9" s="14" t="s">
        <v>5</v>
      </c>
      <c r="B9" s="15" t="s">
        <v>6</v>
      </c>
      <c r="C9" s="14"/>
      <c r="D9" s="14" t="s">
        <v>7</v>
      </c>
      <c r="E9" s="16" t="s">
        <v>8</v>
      </c>
      <c r="F9" s="17" t="s">
        <v>9</v>
      </c>
      <c r="G9" s="18"/>
      <c r="H9" s="18"/>
      <c r="I9" s="18"/>
      <c r="J9" s="18"/>
      <c r="K9" s="18"/>
      <c r="L9" s="18"/>
      <c r="M9" s="18"/>
      <c r="N9" s="18"/>
      <c r="O9" s="19"/>
      <c r="P9" s="20"/>
    </row>
    <row r="10" spans="1:16" ht="15">
      <c r="A10" s="21"/>
      <c r="B10" s="22"/>
      <c r="C10" s="23" t="s">
        <v>10</v>
      </c>
      <c r="D10" s="23" t="s">
        <v>11</v>
      </c>
      <c r="E10" s="24" t="s">
        <v>12</v>
      </c>
      <c r="F10" s="25"/>
      <c r="G10" s="25"/>
      <c r="H10" s="25"/>
      <c r="I10" s="26"/>
      <c r="J10" s="26"/>
      <c r="K10" s="26"/>
      <c r="L10" s="26"/>
      <c r="M10" s="26"/>
      <c r="N10" s="26"/>
      <c r="O10" s="26"/>
      <c r="P10" s="27"/>
    </row>
    <row r="11" spans="1:16" ht="15">
      <c r="A11" s="21"/>
      <c r="B11" s="10"/>
      <c r="C11" s="28"/>
      <c r="D11" s="21"/>
      <c r="E11" s="24" t="s">
        <v>10</v>
      </c>
      <c r="F11" s="29" t="s">
        <v>13</v>
      </c>
      <c r="G11" s="29" t="s">
        <v>14</v>
      </c>
      <c r="H11" s="29" t="s">
        <v>15</v>
      </c>
      <c r="I11" s="29" t="s">
        <v>16</v>
      </c>
      <c r="J11" s="29" t="s">
        <v>17</v>
      </c>
      <c r="K11" s="29" t="s">
        <v>18</v>
      </c>
      <c r="L11" s="30" t="s">
        <v>19</v>
      </c>
      <c r="M11" s="30" t="s">
        <v>20</v>
      </c>
      <c r="N11" s="30" t="s">
        <v>21</v>
      </c>
      <c r="O11" s="30" t="s">
        <v>22</v>
      </c>
      <c r="P11" s="31" t="s">
        <v>23</v>
      </c>
    </row>
    <row r="12" spans="1:16" ht="15">
      <c r="A12" s="21"/>
      <c r="B12" s="22"/>
      <c r="C12" s="32"/>
      <c r="D12" s="21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1"/>
    </row>
    <row r="13" spans="1:16" ht="15.75">
      <c r="A13" s="29"/>
      <c r="B13" s="342" t="s">
        <v>24</v>
      </c>
      <c r="C13" s="342"/>
      <c r="D13" s="342"/>
      <c r="E13" s="342"/>
      <c r="F13" s="342"/>
      <c r="G13" s="342"/>
      <c r="H13" s="342"/>
      <c r="I13" s="342"/>
      <c r="J13" s="35"/>
      <c r="K13" s="35"/>
      <c r="L13" s="35"/>
      <c r="M13" s="35"/>
      <c r="N13" s="35"/>
      <c r="O13" s="35"/>
      <c r="P13" s="36"/>
    </row>
    <row r="14" spans="1:18" ht="15">
      <c r="A14" s="37">
        <v>1</v>
      </c>
      <c r="B14" s="38" t="s">
        <v>25</v>
      </c>
      <c r="C14" s="39">
        <v>1</v>
      </c>
      <c r="D14" s="40">
        <v>0.25</v>
      </c>
      <c r="E14" s="41" t="s">
        <v>26</v>
      </c>
      <c r="F14" s="42">
        <v>2</v>
      </c>
      <c r="G14" s="43"/>
      <c r="H14" s="44"/>
      <c r="I14" s="45">
        <v>0</v>
      </c>
      <c r="J14" s="46">
        <v>3</v>
      </c>
      <c r="K14" s="46">
        <f aca="true" t="shared" si="0" ref="K14:K24">F14+G14+H14</f>
        <v>2</v>
      </c>
      <c r="L14" s="46">
        <f aca="true" t="shared" si="1" ref="L14:L24">F14+G14+H14+I14</f>
        <v>2</v>
      </c>
      <c r="M14" s="46">
        <v>0</v>
      </c>
      <c r="N14" s="46">
        <f aca="true" t="shared" si="2" ref="N14:N24">J14+L14</f>
        <v>5</v>
      </c>
      <c r="O14" s="47" t="s">
        <v>27</v>
      </c>
      <c r="P14" s="48"/>
      <c r="Q14" s="4">
        <f aca="true" t="shared" si="3" ref="Q14:Q24">IF(E14="Egz.",1,0)</f>
        <v>0</v>
      </c>
      <c r="R14" s="4">
        <f aca="true" t="shared" si="4" ref="R14:R24">N14/D14</f>
        <v>20</v>
      </c>
    </row>
    <row r="15" spans="1:18" ht="15">
      <c r="A15" s="37">
        <v>2</v>
      </c>
      <c r="B15" s="38" t="s">
        <v>28</v>
      </c>
      <c r="C15" s="39">
        <v>1</v>
      </c>
      <c r="D15" s="40">
        <v>0.25</v>
      </c>
      <c r="E15" s="41" t="s">
        <v>26</v>
      </c>
      <c r="F15" s="49">
        <v>2</v>
      </c>
      <c r="G15" s="50"/>
      <c r="H15" s="51"/>
      <c r="I15" s="52">
        <v>0</v>
      </c>
      <c r="J15" s="53">
        <v>3</v>
      </c>
      <c r="K15" s="53">
        <f t="shared" si="0"/>
        <v>2</v>
      </c>
      <c r="L15" s="53">
        <f t="shared" si="1"/>
        <v>2</v>
      </c>
      <c r="M15" s="53">
        <v>0</v>
      </c>
      <c r="N15" s="53">
        <f t="shared" si="2"/>
        <v>5</v>
      </c>
      <c r="O15" s="54" t="s">
        <v>27</v>
      </c>
      <c r="P15" s="48"/>
      <c r="Q15" s="4">
        <f t="shared" si="3"/>
        <v>0</v>
      </c>
      <c r="R15" s="4">
        <f t="shared" si="4"/>
        <v>20</v>
      </c>
    </row>
    <row r="16" spans="1:18" ht="15">
      <c r="A16" s="37">
        <v>3</v>
      </c>
      <c r="B16" s="38" t="s">
        <v>29</v>
      </c>
      <c r="C16" s="39">
        <v>1</v>
      </c>
      <c r="D16" s="40">
        <v>0.5</v>
      </c>
      <c r="E16" s="41" t="s">
        <v>26</v>
      </c>
      <c r="F16" s="49">
        <v>4</v>
      </c>
      <c r="G16" s="50"/>
      <c r="H16" s="51"/>
      <c r="I16" s="52">
        <v>0</v>
      </c>
      <c r="J16" s="53">
        <v>6</v>
      </c>
      <c r="K16" s="53">
        <f t="shared" si="0"/>
        <v>4</v>
      </c>
      <c r="L16" s="53">
        <f t="shared" si="1"/>
        <v>4</v>
      </c>
      <c r="M16" s="53">
        <v>0</v>
      </c>
      <c r="N16" s="53">
        <f t="shared" si="2"/>
        <v>10</v>
      </c>
      <c r="O16" s="54" t="s">
        <v>27</v>
      </c>
      <c r="P16" s="48"/>
      <c r="Q16" s="4">
        <f t="shared" si="3"/>
        <v>0</v>
      </c>
      <c r="R16" s="4">
        <f t="shared" si="4"/>
        <v>20</v>
      </c>
    </row>
    <row r="17" spans="1:18" ht="15">
      <c r="A17" s="37">
        <v>4</v>
      </c>
      <c r="B17" s="55" t="s">
        <v>30</v>
      </c>
      <c r="C17" s="56">
        <v>1</v>
      </c>
      <c r="D17" s="40">
        <v>0.5</v>
      </c>
      <c r="E17" s="41" t="s">
        <v>26</v>
      </c>
      <c r="F17" s="49">
        <v>4</v>
      </c>
      <c r="G17" s="50"/>
      <c r="H17" s="51"/>
      <c r="I17" s="52">
        <v>4</v>
      </c>
      <c r="J17" s="53">
        <v>6</v>
      </c>
      <c r="K17" s="53">
        <f t="shared" si="0"/>
        <v>4</v>
      </c>
      <c r="L17" s="53">
        <f t="shared" si="1"/>
        <v>8</v>
      </c>
      <c r="M17" s="53">
        <v>0</v>
      </c>
      <c r="N17" s="53">
        <f t="shared" si="2"/>
        <v>14</v>
      </c>
      <c r="O17" s="54" t="s">
        <v>27</v>
      </c>
      <c r="P17" s="48"/>
      <c r="Q17" s="4">
        <f t="shared" si="3"/>
        <v>0</v>
      </c>
      <c r="R17" s="4">
        <f t="shared" si="4"/>
        <v>28</v>
      </c>
    </row>
    <row r="18" spans="1:18" ht="15">
      <c r="A18" s="37">
        <v>5</v>
      </c>
      <c r="B18" s="57" t="s">
        <v>31</v>
      </c>
      <c r="C18" s="58">
        <v>5</v>
      </c>
      <c r="D18" s="59">
        <v>0.5</v>
      </c>
      <c r="E18" s="60" t="s">
        <v>26</v>
      </c>
      <c r="F18" s="61">
        <v>4</v>
      </c>
      <c r="G18" s="50"/>
      <c r="H18" s="51"/>
      <c r="I18" s="52">
        <v>4</v>
      </c>
      <c r="J18" s="53">
        <v>6</v>
      </c>
      <c r="K18" s="53">
        <f t="shared" si="0"/>
        <v>4</v>
      </c>
      <c r="L18" s="53">
        <f t="shared" si="1"/>
        <v>8</v>
      </c>
      <c r="M18" s="53">
        <v>0</v>
      </c>
      <c r="N18" s="53">
        <f t="shared" si="2"/>
        <v>14</v>
      </c>
      <c r="O18" s="54" t="s">
        <v>27</v>
      </c>
      <c r="P18" s="48"/>
      <c r="Q18" s="4">
        <f t="shared" si="3"/>
        <v>0</v>
      </c>
      <c r="R18" s="4">
        <f t="shared" si="4"/>
        <v>28</v>
      </c>
    </row>
    <row r="19" spans="1:18" ht="15">
      <c r="A19" s="37">
        <v>6</v>
      </c>
      <c r="B19" s="57" t="s">
        <v>32</v>
      </c>
      <c r="C19" s="58">
        <v>1</v>
      </c>
      <c r="D19" s="59">
        <v>2</v>
      </c>
      <c r="E19" s="60" t="s">
        <v>33</v>
      </c>
      <c r="F19" s="61">
        <v>16</v>
      </c>
      <c r="G19" s="62"/>
      <c r="H19" s="63"/>
      <c r="I19" s="64">
        <v>1</v>
      </c>
      <c r="J19" s="65">
        <v>30</v>
      </c>
      <c r="K19" s="65">
        <f t="shared" si="0"/>
        <v>16</v>
      </c>
      <c r="L19" s="65">
        <f t="shared" si="1"/>
        <v>17</v>
      </c>
      <c r="M19" s="65">
        <v>0</v>
      </c>
      <c r="N19" s="65">
        <f t="shared" si="2"/>
        <v>47</v>
      </c>
      <c r="O19" s="66" t="s">
        <v>34</v>
      </c>
      <c r="P19" s="48" t="s">
        <v>35</v>
      </c>
      <c r="Q19" s="4">
        <f t="shared" si="3"/>
        <v>0</v>
      </c>
      <c r="R19" s="4">
        <f t="shared" si="4"/>
        <v>23.5</v>
      </c>
    </row>
    <row r="20" spans="1:18" ht="15">
      <c r="A20" s="37">
        <v>7</v>
      </c>
      <c r="B20" s="67" t="s">
        <v>36</v>
      </c>
      <c r="C20" s="58">
        <v>2</v>
      </c>
      <c r="D20" s="59">
        <v>2</v>
      </c>
      <c r="E20" s="60" t="s">
        <v>33</v>
      </c>
      <c r="F20" s="61">
        <v>16</v>
      </c>
      <c r="G20" s="62"/>
      <c r="H20" s="63"/>
      <c r="I20" s="64">
        <v>1</v>
      </c>
      <c r="J20" s="65">
        <v>30</v>
      </c>
      <c r="K20" s="65">
        <f t="shared" si="0"/>
        <v>16</v>
      </c>
      <c r="L20" s="65">
        <f t="shared" si="1"/>
        <v>17</v>
      </c>
      <c r="M20" s="65">
        <v>0</v>
      </c>
      <c r="N20" s="65">
        <f t="shared" si="2"/>
        <v>47</v>
      </c>
      <c r="O20" s="66" t="s">
        <v>34</v>
      </c>
      <c r="P20" s="48" t="s">
        <v>35</v>
      </c>
      <c r="Q20" s="4">
        <f t="shared" si="3"/>
        <v>0</v>
      </c>
      <c r="R20" s="4">
        <f t="shared" si="4"/>
        <v>23.5</v>
      </c>
    </row>
    <row r="21" spans="1:18" ht="15">
      <c r="A21" s="68">
        <v>9</v>
      </c>
      <c r="B21" s="67" t="s">
        <v>37</v>
      </c>
      <c r="C21" s="58">
        <v>2</v>
      </c>
      <c r="D21" s="59">
        <v>2</v>
      </c>
      <c r="E21" s="60" t="s">
        <v>33</v>
      </c>
      <c r="F21" s="61"/>
      <c r="G21" s="62">
        <v>30</v>
      </c>
      <c r="H21" s="63"/>
      <c r="I21" s="64">
        <v>1</v>
      </c>
      <c r="J21" s="65">
        <v>30</v>
      </c>
      <c r="K21" s="65">
        <f t="shared" si="0"/>
        <v>30</v>
      </c>
      <c r="L21" s="65">
        <f t="shared" si="1"/>
        <v>31</v>
      </c>
      <c r="M21" s="65">
        <v>30</v>
      </c>
      <c r="N21" s="65">
        <f t="shared" si="2"/>
        <v>61</v>
      </c>
      <c r="O21" s="66" t="s">
        <v>34</v>
      </c>
      <c r="P21" s="48"/>
      <c r="Q21" s="4">
        <f t="shared" si="3"/>
        <v>0</v>
      </c>
      <c r="R21" s="4">
        <f t="shared" si="4"/>
        <v>30.5</v>
      </c>
    </row>
    <row r="22" spans="1:18" ht="15">
      <c r="A22" s="37">
        <v>10</v>
      </c>
      <c r="B22" s="67" t="s">
        <v>38</v>
      </c>
      <c r="C22" s="58">
        <v>3</v>
      </c>
      <c r="D22" s="69">
        <v>2</v>
      </c>
      <c r="E22" s="60" t="s">
        <v>33</v>
      </c>
      <c r="F22" s="61"/>
      <c r="G22" s="62">
        <v>30</v>
      </c>
      <c r="H22" s="63"/>
      <c r="I22" s="64">
        <v>1</v>
      </c>
      <c r="J22" s="65">
        <v>30</v>
      </c>
      <c r="K22" s="65">
        <f t="shared" si="0"/>
        <v>30</v>
      </c>
      <c r="L22" s="65">
        <f t="shared" si="1"/>
        <v>31</v>
      </c>
      <c r="M22" s="65">
        <v>30</v>
      </c>
      <c r="N22" s="65">
        <f t="shared" si="2"/>
        <v>61</v>
      </c>
      <c r="O22" s="66" t="s">
        <v>34</v>
      </c>
      <c r="P22" s="48"/>
      <c r="Q22" s="4">
        <f t="shared" si="3"/>
        <v>0</v>
      </c>
      <c r="R22" s="4">
        <f t="shared" si="4"/>
        <v>30.5</v>
      </c>
    </row>
    <row r="23" spans="1:18" ht="15">
      <c r="A23" s="68">
        <v>11</v>
      </c>
      <c r="B23" s="67" t="s">
        <v>39</v>
      </c>
      <c r="C23" s="58">
        <v>4</v>
      </c>
      <c r="D23" s="69">
        <v>2</v>
      </c>
      <c r="E23" s="60" t="s">
        <v>33</v>
      </c>
      <c r="F23" s="61"/>
      <c r="G23" s="62">
        <v>30</v>
      </c>
      <c r="H23" s="63"/>
      <c r="I23" s="64">
        <v>1</v>
      </c>
      <c r="J23" s="65">
        <v>30</v>
      </c>
      <c r="K23" s="65">
        <f t="shared" si="0"/>
        <v>30</v>
      </c>
      <c r="L23" s="65">
        <f t="shared" si="1"/>
        <v>31</v>
      </c>
      <c r="M23" s="65">
        <v>30</v>
      </c>
      <c r="N23" s="65">
        <f t="shared" si="2"/>
        <v>61</v>
      </c>
      <c r="O23" s="66" t="s">
        <v>34</v>
      </c>
      <c r="P23" s="48"/>
      <c r="Q23" s="4">
        <f t="shared" si="3"/>
        <v>0</v>
      </c>
      <c r="R23" s="4">
        <f t="shared" si="4"/>
        <v>30.5</v>
      </c>
    </row>
    <row r="24" spans="1:18" ht="15">
      <c r="A24" s="68">
        <v>12</v>
      </c>
      <c r="B24" s="67" t="s">
        <v>40</v>
      </c>
      <c r="C24" s="58">
        <v>5</v>
      </c>
      <c r="D24" s="69">
        <v>2</v>
      </c>
      <c r="E24" s="60" t="s">
        <v>8</v>
      </c>
      <c r="F24" s="70"/>
      <c r="G24" s="71">
        <v>30</v>
      </c>
      <c r="H24" s="72"/>
      <c r="I24" s="73">
        <v>1</v>
      </c>
      <c r="J24" s="74">
        <v>30</v>
      </c>
      <c r="K24" s="74">
        <f t="shared" si="0"/>
        <v>30</v>
      </c>
      <c r="L24" s="74">
        <f t="shared" si="1"/>
        <v>31</v>
      </c>
      <c r="M24" s="74">
        <v>30</v>
      </c>
      <c r="N24" s="74">
        <f t="shared" si="2"/>
        <v>61</v>
      </c>
      <c r="O24" s="66" t="s">
        <v>34</v>
      </c>
      <c r="P24" s="48"/>
      <c r="Q24" s="4">
        <f t="shared" si="3"/>
        <v>1</v>
      </c>
      <c r="R24" s="4">
        <f t="shared" si="4"/>
        <v>30.5</v>
      </c>
    </row>
    <row r="25" spans="1:16" ht="15.75">
      <c r="A25" s="68"/>
      <c r="B25" s="75" t="s">
        <v>41</v>
      </c>
      <c r="C25" s="76"/>
      <c r="D25" s="76"/>
      <c r="E25" s="77"/>
      <c r="F25" s="76"/>
      <c r="G25" s="76"/>
      <c r="H25" s="76"/>
      <c r="I25" s="76"/>
      <c r="J25" s="76"/>
      <c r="K25" s="78"/>
      <c r="L25" s="76"/>
      <c r="M25" s="76"/>
      <c r="N25" s="76"/>
      <c r="O25" s="76"/>
      <c r="P25" s="79"/>
    </row>
    <row r="26" spans="1:18" ht="15">
      <c r="A26" s="80">
        <v>1</v>
      </c>
      <c r="B26" s="81" t="s">
        <v>42</v>
      </c>
      <c r="C26" s="58">
        <v>1</v>
      </c>
      <c r="D26" s="59">
        <v>5</v>
      </c>
      <c r="E26" s="41" t="s">
        <v>8</v>
      </c>
      <c r="F26" s="42">
        <v>20</v>
      </c>
      <c r="G26" s="82">
        <v>20</v>
      </c>
      <c r="H26" s="83"/>
      <c r="I26" s="84">
        <v>3</v>
      </c>
      <c r="J26" s="46">
        <v>80</v>
      </c>
      <c r="K26" s="46">
        <f aca="true" t="shared" si="5" ref="K26:K34">F26+G26+H26</f>
        <v>40</v>
      </c>
      <c r="L26" s="46">
        <f aca="true" t="shared" si="6" ref="L26:L34">F26+G26+H26+I26</f>
        <v>43</v>
      </c>
      <c r="M26" s="46">
        <v>30</v>
      </c>
      <c r="N26" s="46">
        <f aca="true" t="shared" si="7" ref="N26:N34">J26+L26</f>
        <v>123</v>
      </c>
      <c r="O26" s="47" t="s">
        <v>27</v>
      </c>
      <c r="P26" s="48" t="s">
        <v>43</v>
      </c>
      <c r="Q26" s="4">
        <f aca="true" t="shared" si="8" ref="Q26:Q35">IF(E26="Egz.",1,0)</f>
        <v>1</v>
      </c>
      <c r="R26" s="4">
        <f aca="true" t="shared" si="9" ref="R26:R34">N26/D26</f>
        <v>24.6</v>
      </c>
    </row>
    <row r="27" spans="1:18" ht="15">
      <c r="A27" s="80">
        <v>2</v>
      </c>
      <c r="B27" s="81" t="s">
        <v>44</v>
      </c>
      <c r="C27" s="58">
        <v>1</v>
      </c>
      <c r="D27" s="69">
        <v>2</v>
      </c>
      <c r="E27" s="85" t="s">
        <v>33</v>
      </c>
      <c r="F27" s="86"/>
      <c r="G27" s="71">
        <v>20</v>
      </c>
      <c r="H27" s="87"/>
      <c r="I27" s="88">
        <v>0</v>
      </c>
      <c r="J27" s="89">
        <v>38</v>
      </c>
      <c r="K27" s="53">
        <f t="shared" si="5"/>
        <v>20</v>
      </c>
      <c r="L27" s="53">
        <f t="shared" si="6"/>
        <v>20</v>
      </c>
      <c r="M27" s="53">
        <v>45</v>
      </c>
      <c r="N27" s="53">
        <f t="shared" si="7"/>
        <v>58</v>
      </c>
      <c r="O27" s="90" t="s">
        <v>27</v>
      </c>
      <c r="P27" s="48" t="s">
        <v>43</v>
      </c>
      <c r="Q27" s="4">
        <f t="shared" si="8"/>
        <v>0</v>
      </c>
      <c r="R27" s="4">
        <f t="shared" si="9"/>
        <v>29</v>
      </c>
    </row>
    <row r="28" spans="1:18" ht="15">
      <c r="A28" s="80">
        <v>3</v>
      </c>
      <c r="B28" s="81" t="s">
        <v>45</v>
      </c>
      <c r="C28" s="58">
        <v>1</v>
      </c>
      <c r="D28" s="59">
        <v>3</v>
      </c>
      <c r="E28" s="41" t="s">
        <v>33</v>
      </c>
      <c r="F28" s="49"/>
      <c r="G28" s="50"/>
      <c r="H28" s="91">
        <v>30</v>
      </c>
      <c r="I28" s="40">
        <v>1</v>
      </c>
      <c r="J28" s="53">
        <v>30</v>
      </c>
      <c r="K28" s="53">
        <f t="shared" si="5"/>
        <v>30</v>
      </c>
      <c r="L28" s="53">
        <f t="shared" si="6"/>
        <v>31</v>
      </c>
      <c r="M28" s="53">
        <v>45</v>
      </c>
      <c r="N28" s="53">
        <f t="shared" si="7"/>
        <v>61</v>
      </c>
      <c r="O28" s="54" t="s">
        <v>27</v>
      </c>
      <c r="P28" s="48"/>
      <c r="Q28" s="4">
        <f t="shared" si="8"/>
        <v>0</v>
      </c>
      <c r="R28" s="4">
        <f t="shared" si="9"/>
        <v>20.333333333333332</v>
      </c>
    </row>
    <row r="29" spans="16:18" ht="15">
      <c r="P29" s="48" t="s">
        <v>43</v>
      </c>
      <c r="Q29" s="4">
        <f>IF(E67="Egz.",1,0)</f>
        <v>1</v>
      </c>
      <c r="R29" s="4">
        <f>N67/D67</f>
        <v>23.333333333333332</v>
      </c>
    </row>
    <row r="30" spans="1:18" ht="15">
      <c r="A30" s="80">
        <v>5</v>
      </c>
      <c r="B30" s="81" t="s">
        <v>46</v>
      </c>
      <c r="C30" s="96">
        <v>3</v>
      </c>
      <c r="D30" s="69">
        <v>6</v>
      </c>
      <c r="E30" s="85" t="s">
        <v>8</v>
      </c>
      <c r="F30" s="86">
        <v>20</v>
      </c>
      <c r="G30" s="97"/>
      <c r="H30" s="87">
        <v>30</v>
      </c>
      <c r="I30" s="88">
        <v>5</v>
      </c>
      <c r="J30" s="89">
        <v>95</v>
      </c>
      <c r="K30" s="53">
        <f t="shared" si="5"/>
        <v>50</v>
      </c>
      <c r="L30" s="53">
        <f t="shared" si="6"/>
        <v>55</v>
      </c>
      <c r="M30" s="53">
        <v>45</v>
      </c>
      <c r="N30" s="53">
        <f t="shared" si="7"/>
        <v>150</v>
      </c>
      <c r="O30" s="90" t="s">
        <v>27</v>
      </c>
      <c r="P30" s="48" t="s">
        <v>43</v>
      </c>
      <c r="Q30" s="4">
        <f t="shared" si="8"/>
        <v>1</v>
      </c>
      <c r="R30" s="4">
        <f t="shared" si="9"/>
        <v>25</v>
      </c>
    </row>
    <row r="31" spans="1:18" ht="15">
      <c r="A31" s="80">
        <v>6</v>
      </c>
      <c r="B31" s="81" t="s">
        <v>47</v>
      </c>
      <c r="C31" s="96">
        <v>3</v>
      </c>
      <c r="D31" s="69">
        <v>5</v>
      </c>
      <c r="E31" s="85" t="s">
        <v>8</v>
      </c>
      <c r="F31" s="49">
        <v>30</v>
      </c>
      <c r="G31" s="50">
        <v>30</v>
      </c>
      <c r="H31" s="91"/>
      <c r="I31" s="40">
        <v>5</v>
      </c>
      <c r="J31" s="53">
        <v>60</v>
      </c>
      <c r="K31" s="53">
        <f t="shared" si="5"/>
        <v>60</v>
      </c>
      <c r="L31" s="53">
        <f t="shared" si="6"/>
        <v>65</v>
      </c>
      <c r="M31" s="53">
        <v>30</v>
      </c>
      <c r="N31" s="53">
        <f t="shared" si="7"/>
        <v>125</v>
      </c>
      <c r="O31" s="54" t="s">
        <v>27</v>
      </c>
      <c r="P31" s="48" t="s">
        <v>43</v>
      </c>
      <c r="Q31" s="4">
        <f t="shared" si="8"/>
        <v>1</v>
      </c>
      <c r="R31" s="4">
        <f t="shared" si="9"/>
        <v>25</v>
      </c>
    </row>
    <row r="32" spans="1:18" ht="15">
      <c r="A32" s="98">
        <v>7</v>
      </c>
      <c r="B32" s="81" t="s">
        <v>48</v>
      </c>
      <c r="C32" s="96">
        <v>3</v>
      </c>
      <c r="D32" s="69">
        <v>1</v>
      </c>
      <c r="E32" s="41" t="s">
        <v>33</v>
      </c>
      <c r="F32" s="49"/>
      <c r="G32" s="50"/>
      <c r="H32" s="91">
        <v>10</v>
      </c>
      <c r="I32" s="40">
        <v>2</v>
      </c>
      <c r="J32" s="53">
        <v>15</v>
      </c>
      <c r="K32" s="53">
        <f t="shared" si="5"/>
        <v>10</v>
      </c>
      <c r="L32" s="53">
        <f t="shared" si="6"/>
        <v>12</v>
      </c>
      <c r="M32" s="53">
        <v>15</v>
      </c>
      <c r="N32" s="53">
        <f t="shared" si="7"/>
        <v>27</v>
      </c>
      <c r="O32" s="54" t="s">
        <v>27</v>
      </c>
      <c r="P32" s="48"/>
      <c r="Q32" s="4">
        <f t="shared" si="8"/>
        <v>0</v>
      </c>
      <c r="R32" s="4">
        <f t="shared" si="9"/>
        <v>27</v>
      </c>
    </row>
    <row r="33" spans="1:18" ht="15">
      <c r="A33" s="99">
        <v>8</v>
      </c>
      <c r="B33" s="100" t="s">
        <v>49</v>
      </c>
      <c r="C33" s="71">
        <v>4</v>
      </c>
      <c r="D33" s="74">
        <v>5</v>
      </c>
      <c r="E33" s="41" t="s">
        <v>33</v>
      </c>
      <c r="F33" s="61">
        <v>20</v>
      </c>
      <c r="G33" s="62"/>
      <c r="H33" s="101">
        <v>20</v>
      </c>
      <c r="I33" s="59">
        <v>5</v>
      </c>
      <c r="J33" s="65">
        <v>82</v>
      </c>
      <c r="K33" s="53">
        <f t="shared" si="5"/>
        <v>40</v>
      </c>
      <c r="L33" s="53">
        <f t="shared" si="6"/>
        <v>45</v>
      </c>
      <c r="M33" s="53">
        <v>30</v>
      </c>
      <c r="N33" s="53">
        <f t="shared" si="7"/>
        <v>127</v>
      </c>
      <c r="O33" s="66" t="s">
        <v>27</v>
      </c>
      <c r="P33" s="48"/>
      <c r="Q33" s="4">
        <f t="shared" si="8"/>
        <v>0</v>
      </c>
      <c r="R33" s="4">
        <f t="shared" si="9"/>
        <v>25.4</v>
      </c>
    </row>
    <row r="34" spans="1:18" ht="15">
      <c r="A34" s="99">
        <v>9</v>
      </c>
      <c r="B34" s="92" t="s">
        <v>50</v>
      </c>
      <c r="C34" s="102">
        <v>5</v>
      </c>
      <c r="D34" s="103">
        <v>5</v>
      </c>
      <c r="E34" s="104" t="s">
        <v>33</v>
      </c>
      <c r="F34" s="61">
        <v>20</v>
      </c>
      <c r="G34" s="62"/>
      <c r="H34" s="101">
        <v>20</v>
      </c>
      <c r="I34" s="59">
        <v>5</v>
      </c>
      <c r="J34" s="65">
        <v>82</v>
      </c>
      <c r="K34" s="65">
        <f t="shared" si="5"/>
        <v>40</v>
      </c>
      <c r="L34" s="65">
        <f t="shared" si="6"/>
        <v>45</v>
      </c>
      <c r="M34" s="65">
        <v>30</v>
      </c>
      <c r="N34" s="65">
        <f t="shared" si="7"/>
        <v>127</v>
      </c>
      <c r="O34" s="66" t="s">
        <v>34</v>
      </c>
      <c r="P34" s="48"/>
      <c r="Q34" s="4">
        <f t="shared" si="8"/>
        <v>0</v>
      </c>
      <c r="R34" s="4">
        <f t="shared" si="9"/>
        <v>25.4</v>
      </c>
    </row>
    <row r="35" spans="1:17" ht="15">
      <c r="A35" s="68"/>
      <c r="B35" s="92" t="s">
        <v>51</v>
      </c>
      <c r="C35" s="102"/>
      <c r="D35" s="103"/>
      <c r="E35" s="104"/>
      <c r="F35" s="61"/>
      <c r="G35" s="62"/>
      <c r="H35" s="101"/>
      <c r="I35" s="59"/>
      <c r="J35" s="65"/>
      <c r="K35" s="65"/>
      <c r="L35" s="65"/>
      <c r="M35" s="65"/>
      <c r="N35" s="65"/>
      <c r="O35" s="66"/>
      <c r="P35" s="48"/>
      <c r="Q35" s="4">
        <f t="shared" si="8"/>
        <v>0</v>
      </c>
    </row>
    <row r="36" spans="1:16" ht="15">
      <c r="A36" s="68"/>
      <c r="B36" s="92" t="s">
        <v>52</v>
      </c>
      <c r="C36" s="102"/>
      <c r="D36" s="103"/>
      <c r="E36" s="104"/>
      <c r="F36" s="132"/>
      <c r="G36" s="133"/>
      <c r="H36" s="330"/>
      <c r="I36" s="331"/>
      <c r="J36" s="136"/>
      <c r="K36" s="136"/>
      <c r="L36" s="136"/>
      <c r="M36" s="136"/>
      <c r="N36" s="136"/>
      <c r="O36" s="137"/>
      <c r="P36" s="48"/>
    </row>
    <row r="37" spans="1:16" ht="15">
      <c r="A37" s="37"/>
      <c r="B37" s="92" t="s">
        <v>137</v>
      </c>
      <c r="C37" s="105"/>
      <c r="D37" s="103"/>
      <c r="E37" s="104"/>
      <c r="F37" s="106"/>
      <c r="G37" s="107"/>
      <c r="H37" s="108"/>
      <c r="I37" s="109"/>
      <c r="J37" s="110"/>
      <c r="K37" s="111"/>
      <c r="L37" s="110"/>
      <c r="M37" s="110"/>
      <c r="N37" s="110"/>
      <c r="O37" s="112"/>
      <c r="P37" s="27"/>
    </row>
    <row r="38" spans="1:16" ht="15.75">
      <c r="A38" s="113"/>
      <c r="B38" s="114" t="s">
        <v>53</v>
      </c>
      <c r="C38" s="115"/>
      <c r="D38" s="115"/>
      <c r="E38" s="116"/>
      <c r="F38" s="115"/>
      <c r="G38" s="115"/>
      <c r="H38" s="115"/>
      <c r="I38" s="115"/>
      <c r="J38" s="115"/>
      <c r="K38" s="117"/>
      <c r="L38" s="115"/>
      <c r="M38" s="115"/>
      <c r="N38" s="115"/>
      <c r="O38" s="115"/>
      <c r="P38" s="79"/>
    </row>
    <row r="39" spans="1:18" ht="15">
      <c r="A39" s="37">
        <v>1</v>
      </c>
      <c r="B39" s="92" t="s">
        <v>54</v>
      </c>
      <c r="C39" s="118">
        <v>1</v>
      </c>
      <c r="D39" s="119">
        <v>5</v>
      </c>
      <c r="E39" s="60" t="s">
        <v>8</v>
      </c>
      <c r="F39" s="61">
        <v>20</v>
      </c>
      <c r="G39" s="62"/>
      <c r="H39" s="63">
        <v>20</v>
      </c>
      <c r="I39" s="64">
        <v>5</v>
      </c>
      <c r="J39" s="65">
        <v>80</v>
      </c>
      <c r="K39" s="53">
        <f aca="true" t="shared" si="10" ref="K39:K53">F39+G39+H39</f>
        <v>40</v>
      </c>
      <c r="L39" s="53">
        <f aca="true" t="shared" si="11" ref="L39:L53">F39+G39+H39+I39</f>
        <v>45</v>
      </c>
      <c r="M39" s="53">
        <v>30</v>
      </c>
      <c r="N39" s="53">
        <f aca="true" t="shared" si="12" ref="N39:N53">J39+L39</f>
        <v>125</v>
      </c>
      <c r="O39" s="66" t="s">
        <v>27</v>
      </c>
      <c r="P39" s="48"/>
      <c r="Q39" s="4">
        <f aca="true" t="shared" si="13" ref="Q39:Q53">IF(E39="Egz.",1,0)</f>
        <v>1</v>
      </c>
      <c r="R39" s="4">
        <f aca="true" t="shared" si="14" ref="R39:R53">N39/D39</f>
        <v>25</v>
      </c>
    </row>
    <row r="40" spans="1:18" ht="15">
      <c r="A40" s="68">
        <v>2</v>
      </c>
      <c r="B40" s="92" t="s">
        <v>55</v>
      </c>
      <c r="C40" s="118">
        <v>1</v>
      </c>
      <c r="D40" s="119">
        <v>5.5</v>
      </c>
      <c r="E40" s="93" t="s">
        <v>8</v>
      </c>
      <c r="F40" s="61">
        <v>20</v>
      </c>
      <c r="G40" s="62"/>
      <c r="H40" s="63">
        <v>30</v>
      </c>
      <c r="I40" s="64">
        <v>5</v>
      </c>
      <c r="J40" s="65">
        <v>95</v>
      </c>
      <c r="K40" s="53">
        <f t="shared" si="10"/>
        <v>50</v>
      </c>
      <c r="L40" s="53">
        <f t="shared" si="11"/>
        <v>55</v>
      </c>
      <c r="M40" s="53">
        <v>45</v>
      </c>
      <c r="N40" s="53">
        <f t="shared" si="12"/>
        <v>150</v>
      </c>
      <c r="O40" s="66" t="s">
        <v>27</v>
      </c>
      <c r="P40" s="48"/>
      <c r="Q40" s="4">
        <f t="shared" si="13"/>
        <v>1</v>
      </c>
      <c r="R40" s="4">
        <f t="shared" si="14"/>
        <v>27.272727272727273</v>
      </c>
    </row>
    <row r="41" spans="1:18" ht="15">
      <c r="A41" s="37">
        <v>3</v>
      </c>
      <c r="B41" s="92" t="s">
        <v>56</v>
      </c>
      <c r="C41" s="118">
        <v>2</v>
      </c>
      <c r="D41" s="119">
        <v>6</v>
      </c>
      <c r="E41" s="60" t="s">
        <v>8</v>
      </c>
      <c r="F41" s="61">
        <v>20</v>
      </c>
      <c r="G41" s="62"/>
      <c r="H41" s="63">
        <v>30</v>
      </c>
      <c r="I41" s="64">
        <v>5</v>
      </c>
      <c r="J41" s="65">
        <v>95</v>
      </c>
      <c r="K41" s="53">
        <f t="shared" si="10"/>
        <v>50</v>
      </c>
      <c r="L41" s="53">
        <f t="shared" si="11"/>
        <v>55</v>
      </c>
      <c r="M41" s="53">
        <v>45</v>
      </c>
      <c r="N41" s="53">
        <f t="shared" si="12"/>
        <v>150</v>
      </c>
      <c r="O41" s="66" t="s">
        <v>27</v>
      </c>
      <c r="P41" s="48"/>
      <c r="Q41" s="4">
        <f t="shared" si="13"/>
        <v>1</v>
      </c>
      <c r="R41" s="4">
        <f t="shared" si="14"/>
        <v>25</v>
      </c>
    </row>
    <row r="42" spans="1:18" ht="15">
      <c r="A42" s="37">
        <v>4</v>
      </c>
      <c r="B42" s="92" t="s">
        <v>57</v>
      </c>
      <c r="C42" s="120">
        <v>2</v>
      </c>
      <c r="D42" s="119">
        <v>5</v>
      </c>
      <c r="E42" s="121" t="s">
        <v>8</v>
      </c>
      <c r="F42" s="122">
        <v>10</v>
      </c>
      <c r="G42" s="123"/>
      <c r="H42" s="124">
        <v>30</v>
      </c>
      <c r="I42" s="125">
        <v>5</v>
      </c>
      <c r="J42" s="126">
        <v>80</v>
      </c>
      <c r="K42" s="127">
        <f t="shared" si="10"/>
        <v>40</v>
      </c>
      <c r="L42" s="127">
        <f t="shared" si="11"/>
        <v>45</v>
      </c>
      <c r="M42" s="127">
        <v>45</v>
      </c>
      <c r="N42" s="127">
        <f t="shared" si="12"/>
        <v>125</v>
      </c>
      <c r="O42" s="128" t="s">
        <v>27</v>
      </c>
      <c r="P42" s="129"/>
      <c r="Q42" s="4">
        <f t="shared" si="13"/>
        <v>1</v>
      </c>
      <c r="R42" s="4">
        <f t="shared" si="14"/>
        <v>25</v>
      </c>
    </row>
    <row r="43" spans="1:18" ht="15">
      <c r="A43" s="37">
        <v>5</v>
      </c>
      <c r="B43" s="92" t="s">
        <v>58</v>
      </c>
      <c r="C43" s="120">
        <v>2</v>
      </c>
      <c r="D43" s="119">
        <v>4</v>
      </c>
      <c r="E43" s="121" t="s">
        <v>33</v>
      </c>
      <c r="F43" s="122">
        <v>10</v>
      </c>
      <c r="G43" s="123"/>
      <c r="H43" s="124">
        <v>20</v>
      </c>
      <c r="I43" s="125">
        <v>5</v>
      </c>
      <c r="J43" s="126">
        <v>60</v>
      </c>
      <c r="K43" s="126">
        <f t="shared" si="10"/>
        <v>30</v>
      </c>
      <c r="L43" s="126">
        <f t="shared" si="11"/>
        <v>35</v>
      </c>
      <c r="M43" s="126">
        <v>30</v>
      </c>
      <c r="N43" s="126">
        <f t="shared" si="12"/>
        <v>95</v>
      </c>
      <c r="O43" s="128" t="s">
        <v>27</v>
      </c>
      <c r="P43" s="129"/>
      <c r="Q43" s="4">
        <f t="shared" si="13"/>
        <v>0</v>
      </c>
      <c r="R43" s="4">
        <f t="shared" si="14"/>
        <v>23.75</v>
      </c>
    </row>
    <row r="44" spans="1:18" ht="15">
      <c r="A44" s="68">
        <v>6</v>
      </c>
      <c r="B44" s="92" t="s">
        <v>59</v>
      </c>
      <c r="C44" s="118">
        <v>3</v>
      </c>
      <c r="D44" s="119">
        <v>4.5</v>
      </c>
      <c r="E44" s="60" t="s">
        <v>8</v>
      </c>
      <c r="F44" s="70">
        <v>20</v>
      </c>
      <c r="G44" s="71"/>
      <c r="H44" s="72">
        <v>20</v>
      </c>
      <c r="I44" s="73">
        <v>5</v>
      </c>
      <c r="J44" s="74">
        <v>80</v>
      </c>
      <c r="K44" s="53">
        <f t="shared" si="10"/>
        <v>40</v>
      </c>
      <c r="L44" s="53">
        <f t="shared" si="11"/>
        <v>45</v>
      </c>
      <c r="M44" s="53">
        <v>30</v>
      </c>
      <c r="N44" s="53">
        <f t="shared" si="12"/>
        <v>125</v>
      </c>
      <c r="O44" s="66" t="s">
        <v>27</v>
      </c>
      <c r="P44" s="48"/>
      <c r="Q44" s="4">
        <f t="shared" si="13"/>
        <v>1</v>
      </c>
      <c r="R44" s="4">
        <f t="shared" si="14"/>
        <v>27.77777777777778</v>
      </c>
    </row>
    <row r="45" spans="1:18" ht="15">
      <c r="A45" s="68">
        <v>7</v>
      </c>
      <c r="B45" s="92" t="s">
        <v>60</v>
      </c>
      <c r="C45" s="118">
        <v>3</v>
      </c>
      <c r="D45" s="119">
        <v>1</v>
      </c>
      <c r="E45" s="60" t="s">
        <v>33</v>
      </c>
      <c r="F45" s="61">
        <v>10</v>
      </c>
      <c r="G45" s="62"/>
      <c r="H45" s="63"/>
      <c r="I45" s="64">
        <v>0</v>
      </c>
      <c r="J45" s="65">
        <v>20</v>
      </c>
      <c r="K45" s="53">
        <f t="shared" si="10"/>
        <v>10</v>
      </c>
      <c r="L45" s="53">
        <f t="shared" si="11"/>
        <v>10</v>
      </c>
      <c r="M45" s="53">
        <v>0</v>
      </c>
      <c r="N45" s="53">
        <f t="shared" si="12"/>
        <v>30</v>
      </c>
      <c r="O45" s="66" t="s">
        <v>27</v>
      </c>
      <c r="P45" s="48" t="s">
        <v>35</v>
      </c>
      <c r="Q45" s="4">
        <f t="shared" si="13"/>
        <v>0</v>
      </c>
      <c r="R45" s="4">
        <f t="shared" si="14"/>
        <v>30</v>
      </c>
    </row>
    <row r="46" spans="1:18" ht="15">
      <c r="A46" s="37">
        <v>8</v>
      </c>
      <c r="B46" s="92" t="s">
        <v>61</v>
      </c>
      <c r="C46" s="118">
        <v>3</v>
      </c>
      <c r="D46" s="119">
        <v>6</v>
      </c>
      <c r="E46" s="60" t="s">
        <v>8</v>
      </c>
      <c r="F46" s="61">
        <v>20</v>
      </c>
      <c r="G46" s="62"/>
      <c r="H46" s="63">
        <v>30</v>
      </c>
      <c r="I46" s="64">
        <v>5</v>
      </c>
      <c r="J46" s="65">
        <v>95</v>
      </c>
      <c r="K46" s="53">
        <f t="shared" si="10"/>
        <v>50</v>
      </c>
      <c r="L46" s="53">
        <f t="shared" si="11"/>
        <v>55</v>
      </c>
      <c r="M46" s="53">
        <v>45</v>
      </c>
      <c r="N46" s="53">
        <f t="shared" si="12"/>
        <v>150</v>
      </c>
      <c r="O46" s="66" t="s">
        <v>27</v>
      </c>
      <c r="P46" s="48"/>
      <c r="Q46" s="4">
        <f t="shared" si="13"/>
        <v>1</v>
      </c>
      <c r="R46" s="4">
        <f t="shared" si="14"/>
        <v>25</v>
      </c>
    </row>
    <row r="47" spans="1:18" ht="15">
      <c r="A47" s="68">
        <v>9</v>
      </c>
      <c r="B47" s="92" t="s">
        <v>62</v>
      </c>
      <c r="C47" s="118">
        <v>3</v>
      </c>
      <c r="D47" s="119">
        <v>4.5</v>
      </c>
      <c r="E47" s="60" t="s">
        <v>33</v>
      </c>
      <c r="F47" s="61">
        <v>20</v>
      </c>
      <c r="G47" s="62"/>
      <c r="H47" s="63">
        <v>20</v>
      </c>
      <c r="I47" s="64">
        <v>5</v>
      </c>
      <c r="J47" s="65">
        <v>82</v>
      </c>
      <c r="K47" s="53">
        <f t="shared" si="10"/>
        <v>40</v>
      </c>
      <c r="L47" s="53">
        <f t="shared" si="11"/>
        <v>45</v>
      </c>
      <c r="M47" s="53">
        <v>30</v>
      </c>
      <c r="N47" s="53">
        <f t="shared" si="12"/>
        <v>127</v>
      </c>
      <c r="O47" s="66" t="s">
        <v>27</v>
      </c>
      <c r="P47" s="48"/>
      <c r="Q47" s="4">
        <f t="shared" si="13"/>
        <v>0</v>
      </c>
      <c r="R47" s="4">
        <f t="shared" si="14"/>
        <v>28.22222222222222</v>
      </c>
    </row>
    <row r="48" spans="1:18" ht="15">
      <c r="A48" s="68">
        <v>10</v>
      </c>
      <c r="B48" s="92" t="s">
        <v>63</v>
      </c>
      <c r="C48" s="118">
        <v>4</v>
      </c>
      <c r="D48" s="119">
        <v>3</v>
      </c>
      <c r="E48" s="60" t="s">
        <v>33</v>
      </c>
      <c r="F48" s="70">
        <v>30</v>
      </c>
      <c r="G48" s="71"/>
      <c r="H48" s="72">
        <v>15</v>
      </c>
      <c r="I48" s="73">
        <v>5</v>
      </c>
      <c r="J48" s="74">
        <v>30</v>
      </c>
      <c r="K48" s="53">
        <f t="shared" si="10"/>
        <v>45</v>
      </c>
      <c r="L48" s="53">
        <f t="shared" si="11"/>
        <v>50</v>
      </c>
      <c r="M48" s="53">
        <v>15</v>
      </c>
      <c r="N48" s="53">
        <f t="shared" si="12"/>
        <v>80</v>
      </c>
      <c r="O48" s="66" t="s">
        <v>27</v>
      </c>
      <c r="P48" s="48"/>
      <c r="Q48" s="4">
        <f t="shared" si="13"/>
        <v>0</v>
      </c>
      <c r="R48" s="4">
        <f t="shared" si="14"/>
        <v>26.666666666666668</v>
      </c>
    </row>
    <row r="49" spans="1:18" ht="15">
      <c r="A49" s="37">
        <v>11</v>
      </c>
      <c r="B49" s="92" t="s">
        <v>64</v>
      </c>
      <c r="C49" s="118">
        <v>4</v>
      </c>
      <c r="D49" s="119">
        <v>5</v>
      </c>
      <c r="E49" s="60" t="s">
        <v>8</v>
      </c>
      <c r="F49" s="61">
        <v>30</v>
      </c>
      <c r="G49" s="62"/>
      <c r="H49" s="63">
        <v>30</v>
      </c>
      <c r="I49" s="64">
        <v>5</v>
      </c>
      <c r="J49" s="65">
        <v>60</v>
      </c>
      <c r="K49" s="53">
        <f t="shared" si="10"/>
        <v>60</v>
      </c>
      <c r="L49" s="53">
        <f t="shared" si="11"/>
        <v>65</v>
      </c>
      <c r="M49" s="53">
        <v>30</v>
      </c>
      <c r="N49" s="53">
        <f t="shared" si="12"/>
        <v>125</v>
      </c>
      <c r="O49" s="66" t="s">
        <v>27</v>
      </c>
      <c r="P49" s="48"/>
      <c r="Q49" s="4">
        <f t="shared" si="13"/>
        <v>1</v>
      </c>
      <c r="R49" s="4">
        <f t="shared" si="14"/>
        <v>25</v>
      </c>
    </row>
    <row r="50" spans="1:18" ht="15">
      <c r="A50" s="68">
        <v>12</v>
      </c>
      <c r="B50" s="92" t="s">
        <v>65</v>
      </c>
      <c r="C50" s="118">
        <v>4</v>
      </c>
      <c r="D50" s="119">
        <v>5</v>
      </c>
      <c r="E50" s="60" t="s">
        <v>8</v>
      </c>
      <c r="F50" s="61">
        <v>20</v>
      </c>
      <c r="G50" s="62"/>
      <c r="H50" s="63">
        <v>20</v>
      </c>
      <c r="I50" s="64">
        <v>7</v>
      </c>
      <c r="J50" s="65">
        <v>80</v>
      </c>
      <c r="K50" s="53">
        <f t="shared" si="10"/>
        <v>40</v>
      </c>
      <c r="L50" s="53">
        <f t="shared" si="11"/>
        <v>47</v>
      </c>
      <c r="M50" s="53">
        <v>30</v>
      </c>
      <c r="N50" s="53">
        <f t="shared" si="12"/>
        <v>127</v>
      </c>
      <c r="O50" s="66" t="s">
        <v>27</v>
      </c>
      <c r="P50" s="48"/>
      <c r="Q50" s="4">
        <f t="shared" si="13"/>
        <v>1</v>
      </c>
      <c r="R50" s="4">
        <f t="shared" si="14"/>
        <v>25.4</v>
      </c>
    </row>
    <row r="51" spans="1:18" ht="15">
      <c r="A51" s="68">
        <v>13</v>
      </c>
      <c r="B51" s="92" t="s">
        <v>66</v>
      </c>
      <c r="C51" s="118">
        <v>4</v>
      </c>
      <c r="D51" s="119">
        <v>5</v>
      </c>
      <c r="E51" s="60" t="s">
        <v>8</v>
      </c>
      <c r="F51" s="70">
        <v>30</v>
      </c>
      <c r="G51" s="71"/>
      <c r="H51" s="72">
        <v>30</v>
      </c>
      <c r="I51" s="64">
        <v>5</v>
      </c>
      <c r="J51" s="65">
        <v>35</v>
      </c>
      <c r="K51" s="53">
        <f t="shared" si="10"/>
        <v>60</v>
      </c>
      <c r="L51" s="53">
        <f t="shared" si="11"/>
        <v>65</v>
      </c>
      <c r="M51" s="53">
        <v>30</v>
      </c>
      <c r="N51" s="53">
        <f t="shared" si="12"/>
        <v>100</v>
      </c>
      <c r="O51" s="66" t="s">
        <v>27</v>
      </c>
      <c r="P51" s="48"/>
      <c r="Q51" s="4">
        <f t="shared" si="13"/>
        <v>1</v>
      </c>
      <c r="R51" s="4">
        <f t="shared" si="14"/>
        <v>20</v>
      </c>
    </row>
    <row r="52" spans="1:18" ht="15">
      <c r="A52" s="68">
        <v>14</v>
      </c>
      <c r="B52" s="92" t="s">
        <v>67</v>
      </c>
      <c r="C52" s="118">
        <v>4</v>
      </c>
      <c r="D52" s="119">
        <v>5</v>
      </c>
      <c r="E52" s="60" t="s">
        <v>33</v>
      </c>
      <c r="F52" s="70">
        <v>20</v>
      </c>
      <c r="G52" s="71"/>
      <c r="H52" s="72">
        <v>20</v>
      </c>
      <c r="I52" s="73">
        <v>3</v>
      </c>
      <c r="J52" s="74">
        <v>82</v>
      </c>
      <c r="K52" s="53">
        <f t="shared" si="10"/>
        <v>40</v>
      </c>
      <c r="L52" s="53">
        <f t="shared" si="11"/>
        <v>43</v>
      </c>
      <c r="M52" s="53">
        <v>30</v>
      </c>
      <c r="N52" s="53">
        <f t="shared" si="12"/>
        <v>125</v>
      </c>
      <c r="O52" s="66" t="s">
        <v>27</v>
      </c>
      <c r="P52" s="48"/>
      <c r="Q52" s="4">
        <f t="shared" si="13"/>
        <v>0</v>
      </c>
      <c r="R52" s="4">
        <f t="shared" si="14"/>
        <v>25</v>
      </c>
    </row>
    <row r="53" spans="1:18" ht="15">
      <c r="A53" s="68">
        <v>15</v>
      </c>
      <c r="B53" s="92" t="s">
        <v>68</v>
      </c>
      <c r="C53" s="118">
        <v>5</v>
      </c>
      <c r="D53" s="119">
        <v>4.5</v>
      </c>
      <c r="E53" s="60" t="s">
        <v>33</v>
      </c>
      <c r="F53" s="61">
        <v>20</v>
      </c>
      <c r="G53" s="62"/>
      <c r="H53" s="63">
        <v>20</v>
      </c>
      <c r="I53" s="64">
        <v>5</v>
      </c>
      <c r="J53" s="65">
        <v>80</v>
      </c>
      <c r="K53" s="65">
        <f t="shared" si="10"/>
        <v>40</v>
      </c>
      <c r="L53" s="65">
        <f t="shared" si="11"/>
        <v>45</v>
      </c>
      <c r="M53" s="65">
        <v>30</v>
      </c>
      <c r="N53" s="65">
        <f t="shared" si="12"/>
        <v>125</v>
      </c>
      <c r="O53" s="128" t="s">
        <v>34</v>
      </c>
      <c r="P53" s="48"/>
      <c r="Q53" s="4">
        <f t="shared" si="13"/>
        <v>0</v>
      </c>
      <c r="R53" s="4">
        <f t="shared" si="14"/>
        <v>27.77777777777778</v>
      </c>
    </row>
    <row r="54" spans="1:16" ht="15">
      <c r="A54" s="68"/>
      <c r="B54" s="92" t="s">
        <v>69</v>
      </c>
      <c r="C54" s="118"/>
      <c r="D54" s="130"/>
      <c r="E54" s="60"/>
      <c r="F54" s="61"/>
      <c r="G54" s="62"/>
      <c r="H54" s="63"/>
      <c r="I54" s="64"/>
      <c r="J54" s="65"/>
      <c r="K54" s="65"/>
      <c r="L54" s="65"/>
      <c r="M54" s="65"/>
      <c r="N54" s="65"/>
      <c r="O54" s="128"/>
      <c r="P54" s="129"/>
    </row>
    <row r="55" spans="1:16" ht="15">
      <c r="A55" s="37"/>
      <c r="B55" s="92" t="s">
        <v>70</v>
      </c>
      <c r="C55" s="131"/>
      <c r="D55" s="130"/>
      <c r="E55" s="60"/>
      <c r="F55" s="61"/>
      <c r="G55" s="62"/>
      <c r="H55" s="63"/>
      <c r="I55" s="64"/>
      <c r="J55" s="65"/>
      <c r="K55" s="65"/>
      <c r="L55" s="65"/>
      <c r="M55" s="65"/>
      <c r="N55" s="65"/>
      <c r="O55" s="128"/>
      <c r="P55" s="129"/>
    </row>
    <row r="56" spans="1:18" ht="15">
      <c r="A56" s="37">
        <v>16</v>
      </c>
      <c r="B56" s="92" t="s">
        <v>71</v>
      </c>
      <c r="C56" s="118">
        <v>5</v>
      </c>
      <c r="D56" s="119">
        <v>5</v>
      </c>
      <c r="E56" s="93" t="s">
        <v>8</v>
      </c>
      <c r="F56" s="70">
        <v>20</v>
      </c>
      <c r="G56" s="71"/>
      <c r="H56" s="72">
        <v>20</v>
      </c>
      <c r="I56" s="73">
        <v>9</v>
      </c>
      <c r="J56" s="74">
        <v>89</v>
      </c>
      <c r="K56" s="65">
        <f>F56+G56+H56</f>
        <v>40</v>
      </c>
      <c r="L56" s="65">
        <f>F56+G56+H56+I56</f>
        <v>49</v>
      </c>
      <c r="M56" s="65">
        <v>30</v>
      </c>
      <c r="N56" s="65">
        <f>J56+L56</f>
        <v>138</v>
      </c>
      <c r="O56" s="66" t="s">
        <v>27</v>
      </c>
      <c r="P56" s="48"/>
      <c r="Q56" s="4">
        <f>IF(E56="Egz.",1,0)</f>
        <v>1</v>
      </c>
      <c r="R56" s="4">
        <f>N56/D56</f>
        <v>27.6</v>
      </c>
    </row>
    <row r="57" spans="1:18" ht="15">
      <c r="A57" s="68">
        <v>17</v>
      </c>
      <c r="B57" s="92" t="s">
        <v>72</v>
      </c>
      <c r="C57" s="118">
        <v>5</v>
      </c>
      <c r="D57" s="119">
        <v>5</v>
      </c>
      <c r="E57" s="60" t="s">
        <v>8</v>
      </c>
      <c r="F57" s="70">
        <v>20</v>
      </c>
      <c r="G57" s="71"/>
      <c r="H57" s="72">
        <v>20</v>
      </c>
      <c r="I57" s="73">
        <v>5</v>
      </c>
      <c r="J57" s="74">
        <v>80</v>
      </c>
      <c r="K57" s="65">
        <f>F57+G57+H57</f>
        <v>40</v>
      </c>
      <c r="L57" s="65">
        <f>F57+G57+H57+I57</f>
        <v>45</v>
      </c>
      <c r="M57" s="65">
        <v>30</v>
      </c>
      <c r="N57" s="65">
        <f>J57+L57</f>
        <v>125</v>
      </c>
      <c r="O57" s="66" t="s">
        <v>27</v>
      </c>
      <c r="P57" s="48"/>
      <c r="Q57" s="4">
        <f>IF(E57="Egz.",1,0)</f>
        <v>1</v>
      </c>
      <c r="R57" s="4">
        <f>N57/D57</f>
        <v>25</v>
      </c>
    </row>
    <row r="58" spans="1:18" ht="15">
      <c r="A58" s="68">
        <v>18</v>
      </c>
      <c r="B58" s="92" t="s">
        <v>73</v>
      </c>
      <c r="C58" s="118">
        <v>6</v>
      </c>
      <c r="D58" s="119">
        <v>5</v>
      </c>
      <c r="E58" s="60" t="s">
        <v>8</v>
      </c>
      <c r="F58" s="61">
        <v>20</v>
      </c>
      <c r="G58" s="62"/>
      <c r="H58" s="63">
        <v>20</v>
      </c>
      <c r="I58" s="64">
        <v>5</v>
      </c>
      <c r="J58" s="65">
        <v>80</v>
      </c>
      <c r="K58" s="65">
        <f>F58+G58+H58</f>
        <v>40</v>
      </c>
      <c r="L58" s="65">
        <f>F58+G58+H58+I58</f>
        <v>45</v>
      </c>
      <c r="M58" s="65">
        <v>30</v>
      </c>
      <c r="N58" s="65">
        <f>J58+L58</f>
        <v>125</v>
      </c>
      <c r="O58" s="128" t="s">
        <v>34</v>
      </c>
      <c r="P58" s="48"/>
      <c r="Q58" s="4">
        <f>IF(E58="Egz.",1,0)</f>
        <v>1</v>
      </c>
      <c r="R58" s="4">
        <f>N58/D58</f>
        <v>25</v>
      </c>
    </row>
    <row r="59" spans="1:18" ht="15">
      <c r="A59" s="68">
        <v>19</v>
      </c>
      <c r="B59" s="92" t="s">
        <v>74</v>
      </c>
      <c r="C59" s="118">
        <v>6</v>
      </c>
      <c r="D59" s="119">
        <v>5</v>
      </c>
      <c r="E59" s="60" t="s">
        <v>8</v>
      </c>
      <c r="F59" s="61">
        <v>20</v>
      </c>
      <c r="G59" s="62"/>
      <c r="H59" s="63">
        <v>20</v>
      </c>
      <c r="I59" s="64">
        <v>5</v>
      </c>
      <c r="J59" s="65">
        <v>80</v>
      </c>
      <c r="K59" s="65">
        <f>F59+G59+H59</f>
        <v>40</v>
      </c>
      <c r="L59" s="65">
        <f>F59+G59+H59+I59</f>
        <v>45</v>
      </c>
      <c r="M59" s="65">
        <v>30</v>
      </c>
      <c r="N59" s="65">
        <f>J59+L59</f>
        <v>125</v>
      </c>
      <c r="O59" s="66" t="s">
        <v>27</v>
      </c>
      <c r="P59" s="48"/>
      <c r="Q59" s="4">
        <f>IF(E59="Egz.",1,0)</f>
        <v>1</v>
      </c>
      <c r="R59" s="4">
        <f>N59/D59</f>
        <v>25</v>
      </c>
    </row>
    <row r="60" spans="1:18" ht="15">
      <c r="A60" s="68">
        <v>20</v>
      </c>
      <c r="B60" s="92" t="s">
        <v>76</v>
      </c>
      <c r="C60" s="118">
        <v>7</v>
      </c>
      <c r="D60" s="119">
        <v>5</v>
      </c>
      <c r="E60" s="60" t="s">
        <v>8</v>
      </c>
      <c r="F60" s="61">
        <v>20</v>
      </c>
      <c r="G60" s="62"/>
      <c r="H60" s="63">
        <v>20</v>
      </c>
      <c r="I60" s="64">
        <v>5</v>
      </c>
      <c r="J60" s="65">
        <v>80</v>
      </c>
      <c r="K60" s="65">
        <f>F60+G60+H60</f>
        <v>40</v>
      </c>
      <c r="L60" s="65">
        <f>F60+G60+H60+I60</f>
        <v>45</v>
      </c>
      <c r="M60" s="65">
        <v>30</v>
      </c>
      <c r="N60" s="65">
        <f>J60+L60</f>
        <v>125</v>
      </c>
      <c r="O60" s="66" t="s">
        <v>34</v>
      </c>
      <c r="P60" s="48"/>
      <c r="Q60" s="4">
        <f>IF(E60="Egz.",1,0)</f>
        <v>1</v>
      </c>
      <c r="R60" s="4">
        <f>N60/D60</f>
        <v>25</v>
      </c>
    </row>
    <row r="61" spans="1:16" ht="15">
      <c r="A61" s="68"/>
      <c r="B61" s="92" t="s">
        <v>158</v>
      </c>
      <c r="C61" s="118"/>
      <c r="D61" s="119"/>
      <c r="E61" s="60"/>
      <c r="F61" s="61"/>
      <c r="G61" s="62"/>
      <c r="H61" s="63"/>
      <c r="I61" s="64"/>
      <c r="J61" s="65"/>
      <c r="K61" s="65"/>
      <c r="L61" s="65"/>
      <c r="M61" s="65"/>
      <c r="N61" s="65"/>
      <c r="O61" s="66"/>
      <c r="P61" s="48"/>
    </row>
    <row r="62" spans="1:37" ht="15">
      <c r="A62" s="68"/>
      <c r="B62" s="92" t="s">
        <v>77</v>
      </c>
      <c r="C62" s="118"/>
      <c r="D62" s="119"/>
      <c r="E62" s="60"/>
      <c r="F62" s="132"/>
      <c r="G62" s="133"/>
      <c r="H62" s="134"/>
      <c r="I62" s="135"/>
      <c r="J62" s="136"/>
      <c r="K62" s="136"/>
      <c r="L62" s="136"/>
      <c r="M62" s="136"/>
      <c r="N62" s="136"/>
      <c r="O62" s="137"/>
      <c r="P62" s="48"/>
      <c r="T62" s="178"/>
      <c r="U62" s="282"/>
      <c r="V62" s="283"/>
      <c r="W62" s="284"/>
      <c r="X62" s="285"/>
      <c r="Y62" s="173"/>
      <c r="Z62" s="173"/>
      <c r="AA62" s="173"/>
      <c r="AB62" s="285"/>
      <c r="AC62" s="285"/>
      <c r="AD62" s="286"/>
      <c r="AE62" s="286"/>
      <c r="AF62" s="286"/>
      <c r="AG62" s="286"/>
      <c r="AH62" s="285"/>
      <c r="AI62" s="129"/>
      <c r="AJ62" s="264"/>
      <c r="AK62" s="264"/>
    </row>
    <row r="63" spans="1:37" ht="15">
      <c r="A63" s="68"/>
      <c r="B63" s="92" t="s">
        <v>78</v>
      </c>
      <c r="C63" s="118"/>
      <c r="D63" s="119"/>
      <c r="E63" s="60"/>
      <c r="F63" s="138"/>
      <c r="G63" s="139"/>
      <c r="H63" s="140"/>
      <c r="I63" s="141"/>
      <c r="J63" s="111"/>
      <c r="K63" s="111"/>
      <c r="L63" s="111"/>
      <c r="M63" s="111"/>
      <c r="N63" s="111"/>
      <c r="O63" s="142"/>
      <c r="P63" s="48"/>
      <c r="T63" s="178"/>
      <c r="U63" s="282"/>
      <c r="V63" s="283"/>
      <c r="W63" s="284"/>
      <c r="X63" s="285"/>
      <c r="Y63" s="173"/>
      <c r="Z63" s="173"/>
      <c r="AA63" s="173"/>
      <c r="AB63" s="287"/>
      <c r="AC63" s="287"/>
      <c r="AD63" s="288"/>
      <c r="AE63" s="288"/>
      <c r="AF63" s="288"/>
      <c r="AG63" s="288"/>
      <c r="AH63" s="288"/>
      <c r="AI63" s="129"/>
      <c r="AJ63" s="264"/>
      <c r="AK63" s="264"/>
    </row>
    <row r="64" spans="1:16" ht="15">
      <c r="A64" s="80"/>
      <c r="B64" s="92" t="s">
        <v>79</v>
      </c>
      <c r="C64" s="143"/>
      <c r="D64" s="126"/>
      <c r="E64" s="121"/>
      <c r="F64" s="144"/>
      <c r="G64" s="145"/>
      <c r="H64" s="146"/>
      <c r="I64" s="147"/>
      <c r="J64" s="148"/>
      <c r="K64" s="148"/>
      <c r="L64" s="148"/>
      <c r="M64" s="148"/>
      <c r="N64" s="148"/>
      <c r="O64" s="149"/>
      <c r="P64" s="129"/>
    </row>
    <row r="65" spans="1:16" ht="15.75">
      <c r="A65" s="68"/>
      <c r="B65" s="75" t="s">
        <v>80</v>
      </c>
      <c r="C65" s="76"/>
      <c r="D65" s="76"/>
      <c r="E65" s="77"/>
      <c r="F65" s="76"/>
      <c r="G65" s="76"/>
      <c r="H65" s="76"/>
      <c r="I65" s="76"/>
      <c r="J65" s="76"/>
      <c r="K65" s="117"/>
      <c r="L65" s="76"/>
      <c r="M65" s="76"/>
      <c r="N65" s="76"/>
      <c r="O65" s="76"/>
      <c r="P65" s="48"/>
    </row>
    <row r="66" spans="1:18" ht="15">
      <c r="A66" s="80">
        <v>1</v>
      </c>
      <c r="B66" s="92" t="s">
        <v>139</v>
      </c>
      <c r="C66" s="120">
        <v>1</v>
      </c>
      <c r="D66" s="119">
        <v>6</v>
      </c>
      <c r="E66" s="121" t="s">
        <v>8</v>
      </c>
      <c r="F66" s="150">
        <v>20</v>
      </c>
      <c r="G66" s="151">
        <v>30</v>
      </c>
      <c r="H66" s="152"/>
      <c r="I66" s="153">
        <v>5</v>
      </c>
      <c r="J66" s="154">
        <v>95</v>
      </c>
      <c r="K66" s="155">
        <f aca="true" t="shared" si="15" ref="K66:K71">F66+G66+H66</f>
        <v>50</v>
      </c>
      <c r="L66" s="155">
        <f aca="true" t="shared" si="16" ref="L66:L71">F66+G66+H66+I66</f>
        <v>55</v>
      </c>
      <c r="M66" s="155">
        <v>45</v>
      </c>
      <c r="N66" s="155">
        <f aca="true" t="shared" si="17" ref="N66:N71">J66+L66</f>
        <v>150</v>
      </c>
      <c r="O66" s="156" t="s">
        <v>27</v>
      </c>
      <c r="P66" s="129" t="s">
        <v>43</v>
      </c>
      <c r="Q66" s="4">
        <f>IF(E66="Egz.",1,0)</f>
        <v>1</v>
      </c>
      <c r="R66" s="4">
        <f>N66/D66</f>
        <v>25</v>
      </c>
    </row>
    <row r="67" spans="1:16" ht="15">
      <c r="A67" s="80">
        <v>2</v>
      </c>
      <c r="B67" s="92" t="s">
        <v>160</v>
      </c>
      <c r="C67" s="58">
        <v>2</v>
      </c>
      <c r="D67" s="69">
        <v>6</v>
      </c>
      <c r="E67" s="93" t="s">
        <v>8</v>
      </c>
      <c r="F67" s="70">
        <v>20</v>
      </c>
      <c r="G67" s="71">
        <v>30</v>
      </c>
      <c r="H67" s="94"/>
      <c r="I67" s="69">
        <v>5</v>
      </c>
      <c r="J67" s="74">
        <v>85</v>
      </c>
      <c r="K67" s="53">
        <f t="shared" si="15"/>
        <v>50</v>
      </c>
      <c r="L67" s="65">
        <f t="shared" si="16"/>
        <v>55</v>
      </c>
      <c r="M67" s="65">
        <v>30</v>
      </c>
      <c r="N67" s="65">
        <f t="shared" si="17"/>
        <v>140</v>
      </c>
      <c r="O67" s="95" t="s">
        <v>27</v>
      </c>
      <c r="P67" s="129"/>
    </row>
    <row r="68" spans="1:18" ht="15">
      <c r="A68" s="80">
        <v>3</v>
      </c>
      <c r="B68" s="92" t="s">
        <v>140</v>
      </c>
      <c r="C68" s="120">
        <v>2</v>
      </c>
      <c r="D68" s="119">
        <v>5</v>
      </c>
      <c r="E68" s="121" t="s">
        <v>8</v>
      </c>
      <c r="F68" s="122">
        <v>30</v>
      </c>
      <c r="G68" s="123">
        <v>30</v>
      </c>
      <c r="H68" s="124"/>
      <c r="I68" s="73">
        <v>5</v>
      </c>
      <c r="J68" s="74">
        <v>80</v>
      </c>
      <c r="K68" s="65">
        <f t="shared" si="15"/>
        <v>60</v>
      </c>
      <c r="L68" s="65">
        <f t="shared" si="16"/>
        <v>65</v>
      </c>
      <c r="M68" s="65">
        <v>30</v>
      </c>
      <c r="N68" s="65">
        <f t="shared" si="17"/>
        <v>145</v>
      </c>
      <c r="O68" s="66" t="s">
        <v>27</v>
      </c>
      <c r="P68" s="129" t="s">
        <v>43</v>
      </c>
      <c r="Q68" s="4">
        <f>IF(E68="Egz.",1,0)</f>
        <v>1</v>
      </c>
      <c r="R68" s="4">
        <f>N68/D68</f>
        <v>29</v>
      </c>
    </row>
    <row r="69" spans="1:18" ht="15">
      <c r="A69" s="80">
        <v>4</v>
      </c>
      <c r="B69" s="92" t="s">
        <v>141</v>
      </c>
      <c r="C69" s="157">
        <v>5</v>
      </c>
      <c r="D69" s="158">
        <v>4</v>
      </c>
      <c r="E69" s="121" t="s">
        <v>33</v>
      </c>
      <c r="F69" s="159">
        <v>10</v>
      </c>
      <c r="G69" s="160"/>
      <c r="H69" s="161">
        <v>20</v>
      </c>
      <c r="I69" s="125">
        <v>5</v>
      </c>
      <c r="J69" s="126">
        <v>65</v>
      </c>
      <c r="K69" s="127">
        <f t="shared" si="15"/>
        <v>30</v>
      </c>
      <c r="L69" s="127">
        <f t="shared" si="16"/>
        <v>35</v>
      </c>
      <c r="M69" s="127">
        <v>45</v>
      </c>
      <c r="N69" s="127">
        <f t="shared" si="17"/>
        <v>100</v>
      </c>
      <c r="O69" s="128" t="s">
        <v>27</v>
      </c>
      <c r="P69" s="129"/>
      <c r="Q69" s="4">
        <f>IF(E69="Egz.",1,0)</f>
        <v>0</v>
      </c>
      <c r="R69" s="4">
        <f>N69/D69</f>
        <v>25</v>
      </c>
    </row>
    <row r="70" spans="1:18" ht="15">
      <c r="A70" s="68">
        <v>5</v>
      </c>
      <c r="B70" s="92" t="s">
        <v>138</v>
      </c>
      <c r="C70" s="118">
        <v>6</v>
      </c>
      <c r="D70" s="119">
        <v>5</v>
      </c>
      <c r="E70" s="60" t="s">
        <v>8</v>
      </c>
      <c r="F70" s="61">
        <v>20</v>
      </c>
      <c r="G70" s="62"/>
      <c r="H70" s="63">
        <v>20</v>
      </c>
      <c r="I70" s="64">
        <v>5</v>
      </c>
      <c r="J70" s="65">
        <v>80</v>
      </c>
      <c r="K70" s="65">
        <f t="shared" si="15"/>
        <v>40</v>
      </c>
      <c r="L70" s="65">
        <f t="shared" si="16"/>
        <v>45</v>
      </c>
      <c r="M70" s="65">
        <v>30</v>
      </c>
      <c r="N70" s="65">
        <f t="shared" si="17"/>
        <v>125</v>
      </c>
      <c r="O70" s="66" t="s">
        <v>27</v>
      </c>
      <c r="P70" s="48"/>
      <c r="Q70" s="4">
        <f>IF(E70="Egz.",1,0)</f>
        <v>1</v>
      </c>
      <c r="R70" s="4">
        <f>N70/D70</f>
        <v>25</v>
      </c>
    </row>
    <row r="71" spans="1:18" ht="15">
      <c r="A71" s="80">
        <v>6</v>
      </c>
      <c r="B71" s="92" t="s">
        <v>84</v>
      </c>
      <c r="C71" s="160">
        <v>5</v>
      </c>
      <c r="D71" s="158">
        <v>4</v>
      </c>
      <c r="E71" s="121" t="s">
        <v>33</v>
      </c>
      <c r="F71" s="159">
        <v>20</v>
      </c>
      <c r="G71" s="160"/>
      <c r="H71" s="161">
        <v>20</v>
      </c>
      <c r="I71" s="125">
        <v>5</v>
      </c>
      <c r="J71" s="126">
        <v>70</v>
      </c>
      <c r="K71" s="126">
        <f t="shared" si="15"/>
        <v>40</v>
      </c>
      <c r="L71" s="126">
        <f t="shared" si="16"/>
        <v>45</v>
      </c>
      <c r="M71" s="126">
        <v>30</v>
      </c>
      <c r="N71" s="126">
        <f t="shared" si="17"/>
        <v>115</v>
      </c>
      <c r="O71" s="128" t="s">
        <v>34</v>
      </c>
      <c r="P71" s="129"/>
      <c r="Q71" s="4">
        <f>IF(E71="Egz.",1,0)</f>
        <v>0</v>
      </c>
      <c r="R71" s="4">
        <f>N71/D71</f>
        <v>28.75</v>
      </c>
    </row>
    <row r="72" spans="1:16" ht="15">
      <c r="A72" s="80"/>
      <c r="B72" s="92" t="s">
        <v>142</v>
      </c>
      <c r="C72" s="160"/>
      <c r="D72" s="158"/>
      <c r="E72" s="121"/>
      <c r="F72" s="159"/>
      <c r="G72" s="160"/>
      <c r="H72" s="161"/>
      <c r="I72" s="125"/>
      <c r="J72" s="126"/>
      <c r="K72" s="126"/>
      <c r="L72" s="126"/>
      <c r="M72" s="126"/>
      <c r="N72" s="126"/>
      <c r="O72" s="128"/>
      <c r="P72" s="129"/>
    </row>
    <row r="73" spans="1:16" ht="15">
      <c r="A73" s="80"/>
      <c r="B73" s="92" t="s">
        <v>143</v>
      </c>
      <c r="C73" s="120"/>
      <c r="D73" s="126"/>
      <c r="E73" s="121"/>
      <c r="F73" s="159"/>
      <c r="G73" s="160"/>
      <c r="H73" s="161"/>
      <c r="I73" s="125"/>
      <c r="J73" s="126"/>
      <c r="K73" s="126"/>
      <c r="L73" s="126"/>
      <c r="M73" s="126"/>
      <c r="N73" s="126"/>
      <c r="O73" s="128"/>
      <c r="P73" s="129"/>
    </row>
    <row r="74" spans="1:18" ht="15">
      <c r="A74" s="80">
        <v>7</v>
      </c>
      <c r="B74" s="92" t="s">
        <v>87</v>
      </c>
      <c r="C74" s="120">
        <v>7</v>
      </c>
      <c r="D74" s="163">
        <v>4</v>
      </c>
      <c r="E74" s="121" t="s">
        <v>33</v>
      </c>
      <c r="F74" s="159">
        <v>10</v>
      </c>
      <c r="G74" s="160"/>
      <c r="H74" s="161">
        <v>20</v>
      </c>
      <c r="I74" s="125">
        <v>5</v>
      </c>
      <c r="J74" s="126">
        <v>65</v>
      </c>
      <c r="K74" s="126">
        <f>F74+G74+H74</f>
        <v>30</v>
      </c>
      <c r="L74" s="126">
        <f>F74+G74+H74+I74</f>
        <v>35</v>
      </c>
      <c r="M74" s="126"/>
      <c r="N74" s="126">
        <f>J74+L74</f>
        <v>100</v>
      </c>
      <c r="O74" s="128" t="s">
        <v>34</v>
      </c>
      <c r="P74" s="129"/>
      <c r="Q74" s="4">
        <f>IF(E74="Egz.",1,0)</f>
        <v>0</v>
      </c>
      <c r="R74" s="4">
        <f>N74/D74</f>
        <v>25</v>
      </c>
    </row>
    <row r="75" spans="1:16" ht="15">
      <c r="A75" s="99"/>
      <c r="B75" s="55" t="s">
        <v>144</v>
      </c>
      <c r="C75" s="289"/>
      <c r="D75" s="290"/>
      <c r="E75" s="291"/>
      <c r="F75" s="164"/>
      <c r="G75" s="165"/>
      <c r="H75" s="166"/>
      <c r="I75" s="167"/>
      <c r="J75" s="168"/>
      <c r="K75" s="168"/>
      <c r="L75" s="168"/>
      <c r="M75" s="168"/>
      <c r="N75" s="168"/>
      <c r="O75" s="169"/>
      <c r="P75" s="129"/>
    </row>
    <row r="76" spans="1:16" ht="15">
      <c r="A76" s="68"/>
      <c r="B76" s="92" t="s">
        <v>145</v>
      </c>
      <c r="C76" s="120"/>
      <c r="D76" s="163"/>
      <c r="E76" s="121"/>
      <c r="F76" s="159"/>
      <c r="G76" s="160"/>
      <c r="H76" s="160"/>
      <c r="I76" s="126"/>
      <c r="J76" s="126"/>
      <c r="K76" s="126"/>
      <c r="L76" s="126"/>
      <c r="M76" s="126"/>
      <c r="N76" s="126"/>
      <c r="O76" s="128"/>
      <c r="P76" s="129"/>
    </row>
    <row r="77" spans="1:16" ht="15.75">
      <c r="A77" s="171"/>
      <c r="B77" s="75" t="s">
        <v>90</v>
      </c>
      <c r="C77" s="76"/>
      <c r="D77" s="76"/>
      <c r="E77" s="77"/>
      <c r="F77" s="76"/>
      <c r="G77" s="76"/>
      <c r="H77" s="76"/>
      <c r="I77" s="76"/>
      <c r="J77" s="76"/>
      <c r="K77" s="78"/>
      <c r="L77" s="76"/>
      <c r="M77" s="76"/>
      <c r="N77" s="76"/>
      <c r="O77" s="76"/>
      <c r="P77" s="79"/>
    </row>
    <row r="78" spans="1:18" ht="15">
      <c r="A78" s="68">
        <v>1</v>
      </c>
      <c r="B78" s="92" t="s">
        <v>91</v>
      </c>
      <c r="C78" s="120">
        <v>6</v>
      </c>
      <c r="D78" s="163">
        <v>2.5</v>
      </c>
      <c r="E78" s="121" t="s">
        <v>33</v>
      </c>
      <c r="F78" s="150">
        <v>20</v>
      </c>
      <c r="G78" s="151"/>
      <c r="H78" s="152"/>
      <c r="I78" s="153">
        <v>3</v>
      </c>
      <c r="J78" s="154">
        <v>43</v>
      </c>
      <c r="K78" s="154">
        <f>F78+G78+H78</f>
        <v>20</v>
      </c>
      <c r="L78" s="154">
        <f>F78+G78+H78+I78</f>
        <v>23</v>
      </c>
      <c r="M78" s="154">
        <v>0</v>
      </c>
      <c r="N78" s="154">
        <f>J78+L78</f>
        <v>66</v>
      </c>
      <c r="O78" s="156" t="s">
        <v>34</v>
      </c>
      <c r="P78" s="129"/>
      <c r="Q78" s="4">
        <f>IF(E78="Egz.",1,0)</f>
        <v>0</v>
      </c>
      <c r="R78" s="4">
        <f>N78/D78</f>
        <v>26.4</v>
      </c>
    </row>
    <row r="79" spans="1:18" ht="15">
      <c r="A79" s="68">
        <v>2</v>
      </c>
      <c r="B79" s="92" t="s">
        <v>92</v>
      </c>
      <c r="C79" s="120">
        <v>6</v>
      </c>
      <c r="D79" s="163">
        <v>2.5</v>
      </c>
      <c r="E79" s="121" t="s">
        <v>33</v>
      </c>
      <c r="F79" s="159"/>
      <c r="G79" s="160"/>
      <c r="H79" s="161">
        <v>20</v>
      </c>
      <c r="I79" s="125">
        <v>8</v>
      </c>
      <c r="J79" s="126">
        <v>47</v>
      </c>
      <c r="K79" s="126">
        <f>F79+G79+H79</f>
        <v>20</v>
      </c>
      <c r="L79" s="126">
        <f>F79+G79+H79+I79</f>
        <v>28</v>
      </c>
      <c r="M79" s="126">
        <v>30</v>
      </c>
      <c r="N79" s="126">
        <f>J79+L79</f>
        <v>75</v>
      </c>
      <c r="O79" s="128" t="s">
        <v>34</v>
      </c>
      <c r="P79" s="129"/>
      <c r="Q79" s="4">
        <f>IF(E79="Egz.",1,0)</f>
        <v>0</v>
      </c>
      <c r="R79" s="4">
        <f>N79/D79</f>
        <v>30</v>
      </c>
    </row>
    <row r="80" spans="1:18" ht="15">
      <c r="A80" s="68">
        <v>3</v>
      </c>
      <c r="B80" s="92" t="s">
        <v>93</v>
      </c>
      <c r="C80" s="120">
        <v>6</v>
      </c>
      <c r="D80" s="163">
        <v>4</v>
      </c>
      <c r="E80" s="121" t="s">
        <v>33</v>
      </c>
      <c r="F80" s="159"/>
      <c r="G80" s="160"/>
      <c r="H80" s="161">
        <v>30</v>
      </c>
      <c r="I80" s="125">
        <v>5</v>
      </c>
      <c r="J80" s="126">
        <v>65</v>
      </c>
      <c r="K80" s="126">
        <f>F80+G80+H80</f>
        <v>30</v>
      </c>
      <c r="L80" s="126">
        <f>F80+G80+H80+I80</f>
        <v>35</v>
      </c>
      <c r="M80" s="126">
        <v>50</v>
      </c>
      <c r="N80" s="126">
        <f>J80+L80</f>
        <v>100</v>
      </c>
      <c r="O80" s="128" t="s">
        <v>34</v>
      </c>
      <c r="P80" s="129"/>
      <c r="Q80" s="4">
        <f>IF(E80="Egz.",1,0)</f>
        <v>0</v>
      </c>
      <c r="R80" s="4">
        <f>N80/D80</f>
        <v>25</v>
      </c>
    </row>
    <row r="81" spans="1:18" ht="15">
      <c r="A81" s="68">
        <v>4</v>
      </c>
      <c r="B81" s="92" t="s">
        <v>94</v>
      </c>
      <c r="C81" s="120">
        <v>7</v>
      </c>
      <c r="D81" s="163">
        <v>2.5</v>
      </c>
      <c r="E81" s="121" t="s">
        <v>33</v>
      </c>
      <c r="F81" s="159">
        <v>20</v>
      </c>
      <c r="G81" s="160"/>
      <c r="H81" s="161"/>
      <c r="I81" s="125">
        <v>3</v>
      </c>
      <c r="J81" s="126">
        <v>43</v>
      </c>
      <c r="K81" s="126">
        <f>F81+G81+H81</f>
        <v>20</v>
      </c>
      <c r="L81" s="126">
        <f>F81+G81+H81+I81</f>
        <v>23</v>
      </c>
      <c r="M81" s="126">
        <v>0</v>
      </c>
      <c r="N81" s="126">
        <f>J81+L81</f>
        <v>66</v>
      </c>
      <c r="O81" s="128" t="s">
        <v>34</v>
      </c>
      <c r="P81" s="129"/>
      <c r="Q81" s="4">
        <f>IF(E81="Egz.",1,0)</f>
        <v>0</v>
      </c>
      <c r="R81" s="4">
        <f>N81/D81</f>
        <v>26.4</v>
      </c>
    </row>
    <row r="82" spans="1:18" ht="15">
      <c r="A82" s="68">
        <v>5</v>
      </c>
      <c r="B82" s="92" t="s">
        <v>95</v>
      </c>
      <c r="C82" s="120">
        <v>7</v>
      </c>
      <c r="D82" s="163">
        <v>3.5</v>
      </c>
      <c r="E82" s="121" t="s">
        <v>33</v>
      </c>
      <c r="F82" s="159"/>
      <c r="G82" s="160"/>
      <c r="H82" s="161">
        <v>30</v>
      </c>
      <c r="I82" s="125">
        <v>7</v>
      </c>
      <c r="J82" s="126">
        <v>67</v>
      </c>
      <c r="K82" s="126">
        <f>F82+G82+H82</f>
        <v>30</v>
      </c>
      <c r="L82" s="126">
        <f>F82+G82+H82+I82</f>
        <v>37</v>
      </c>
      <c r="M82" s="126">
        <v>45</v>
      </c>
      <c r="N82" s="126">
        <f>J82+L82</f>
        <v>104</v>
      </c>
      <c r="O82" s="128" t="s">
        <v>34</v>
      </c>
      <c r="P82" s="129"/>
      <c r="Q82" s="4">
        <f>IF(E82="Egz.",1,0)</f>
        <v>0</v>
      </c>
      <c r="R82" s="4">
        <f>N82/D82</f>
        <v>29.714285714285715</v>
      </c>
    </row>
    <row r="83" spans="1:16" ht="15.75">
      <c r="A83" s="171"/>
      <c r="B83" s="75" t="s">
        <v>96</v>
      </c>
      <c r="C83" s="172"/>
      <c r="D83" s="172"/>
      <c r="E83" s="173"/>
      <c r="F83" s="172"/>
      <c r="G83" s="172"/>
      <c r="H83" s="172"/>
      <c r="I83" s="172"/>
      <c r="J83" s="172"/>
      <c r="K83" s="174"/>
      <c r="L83" s="172"/>
      <c r="M83" s="172"/>
      <c r="N83" s="172"/>
      <c r="O83" s="172"/>
      <c r="P83" s="175"/>
    </row>
    <row r="84" spans="1:18" ht="15">
      <c r="A84" s="68">
        <v>1</v>
      </c>
      <c r="B84" s="67" t="s">
        <v>97</v>
      </c>
      <c r="C84" s="120">
        <v>6</v>
      </c>
      <c r="D84" s="163">
        <v>6</v>
      </c>
      <c r="E84" s="121" t="s">
        <v>33</v>
      </c>
      <c r="F84" s="150"/>
      <c r="G84" s="151"/>
      <c r="H84" s="176"/>
      <c r="I84" s="153">
        <v>52</v>
      </c>
      <c r="J84" s="154">
        <v>108</v>
      </c>
      <c r="K84" s="154">
        <f>F84+G84+H84</f>
        <v>0</v>
      </c>
      <c r="L84" s="154">
        <f>F84+G84+H84+I84</f>
        <v>52</v>
      </c>
      <c r="M84" s="154">
        <v>160</v>
      </c>
      <c r="N84" s="154">
        <f>J84+L84</f>
        <v>160</v>
      </c>
      <c r="O84" s="156" t="s">
        <v>34</v>
      </c>
      <c r="P84" s="129"/>
      <c r="Q84" s="4">
        <f>IF(E84="Egz.",1,0)</f>
        <v>0</v>
      </c>
      <c r="R84" s="4">
        <f>N84/D84</f>
        <v>26.666666666666668</v>
      </c>
    </row>
    <row r="85" spans="1:18" ht="15">
      <c r="A85" s="68">
        <v>2</v>
      </c>
      <c r="B85" s="67" t="s">
        <v>98</v>
      </c>
      <c r="C85" s="120">
        <v>7</v>
      </c>
      <c r="D85" s="163">
        <v>15</v>
      </c>
      <c r="E85" s="121"/>
      <c r="F85" s="144"/>
      <c r="G85" s="145"/>
      <c r="H85" s="177"/>
      <c r="I85" s="147">
        <v>75</v>
      </c>
      <c r="J85" s="148">
        <v>300</v>
      </c>
      <c r="K85" s="148">
        <f>F85+G85+H85</f>
        <v>0</v>
      </c>
      <c r="L85" s="148">
        <f>F85+G85+H85+I85</f>
        <v>75</v>
      </c>
      <c r="M85" s="148">
        <v>125</v>
      </c>
      <c r="N85" s="148">
        <f>J85+L85</f>
        <v>375</v>
      </c>
      <c r="O85" s="149" t="s">
        <v>34</v>
      </c>
      <c r="P85" s="129"/>
      <c r="Q85" s="4">
        <f>IF(E85="Egz.",1,0)</f>
        <v>0</v>
      </c>
      <c r="R85" s="4">
        <f>N85/D85</f>
        <v>25</v>
      </c>
    </row>
    <row r="86" spans="1:16" ht="15">
      <c r="A86" s="178"/>
      <c r="B86" s="292"/>
      <c r="C86" s="293"/>
      <c r="D86" s="294"/>
      <c r="E86" s="294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6"/>
    </row>
    <row r="87" spans="1:16" ht="15.75">
      <c r="A87" s="10"/>
      <c r="B87" s="182" t="s">
        <v>99</v>
      </c>
      <c r="C87" s="183"/>
      <c r="D87" s="184" t="s">
        <v>11</v>
      </c>
      <c r="E87" s="184" t="s">
        <v>100</v>
      </c>
      <c r="F87" s="68" t="s">
        <v>13</v>
      </c>
      <c r="G87" s="68" t="s">
        <v>14</v>
      </c>
      <c r="H87" s="68" t="s">
        <v>15</v>
      </c>
      <c r="I87" s="68" t="s">
        <v>16</v>
      </c>
      <c r="J87" s="68" t="s">
        <v>17</v>
      </c>
      <c r="K87" s="68" t="s">
        <v>18</v>
      </c>
      <c r="L87" s="184" t="s">
        <v>101</v>
      </c>
      <c r="M87" s="184" t="s">
        <v>20</v>
      </c>
      <c r="N87" s="184" t="s">
        <v>21</v>
      </c>
      <c r="O87" s="30"/>
      <c r="P87" s="186"/>
    </row>
    <row r="88" spans="1:16" ht="15.75">
      <c r="A88" s="10"/>
      <c r="B88" s="182" t="s">
        <v>102</v>
      </c>
      <c r="C88" s="97">
        <v>1</v>
      </c>
      <c r="D88" s="71">
        <f aca="true" t="shared" si="18" ref="D88:D94">SUMIF($C$14:$C$85,C88,$D$14:$D$85)</f>
        <v>30</v>
      </c>
      <c r="E88" s="71">
        <f aca="true" t="shared" si="19" ref="E88:E94">SUMIF($C$14:$C$85,C88,$Q$14:$Q$85)</f>
        <v>4</v>
      </c>
      <c r="F88" s="74">
        <f aca="true" t="shared" si="20" ref="F88:F94">SUMIF($C$14:$C$85,C88,$F$14:$F$85)</f>
        <v>108</v>
      </c>
      <c r="G88" s="74">
        <f aca="true" t="shared" si="21" ref="G88:G94">SUMIF($C$14:$C$85,C88,$G$14:$G$85)</f>
        <v>70</v>
      </c>
      <c r="H88" s="74">
        <f aca="true" t="shared" si="22" ref="H88:H94">SUMIF($C$14:$C$85,C88,$H$14:$H$85)</f>
        <v>80</v>
      </c>
      <c r="I88" s="74">
        <f aca="true" t="shared" si="23" ref="I88:I94">SUMIF($C$14:$C$85,C88,$I$14:$I$85)</f>
        <v>24</v>
      </c>
      <c r="J88" s="74">
        <f aca="true" t="shared" si="24" ref="J88:J94">SUMIF($C$14:$C$85,C88,$J$14:$J$85)</f>
        <v>466</v>
      </c>
      <c r="K88" s="74">
        <f aca="true" t="shared" si="25" ref="K88:K94">SUMIF($C$14:$C$85,C88,$K$14:$K$85)</f>
        <v>258</v>
      </c>
      <c r="L88" s="74">
        <f>SUMIF(C14:C85,C88,L14:L85)</f>
        <v>282</v>
      </c>
      <c r="M88" s="74">
        <f aca="true" t="shared" si="26" ref="M88:M94">SUMIF($C$14:$C$85,C88,$M$14:$M$85)</f>
        <v>240</v>
      </c>
      <c r="N88" s="74">
        <f aca="true" t="shared" si="27" ref="N88:N94">SUMIF($C$14:$C$85,C88,$N$14:$N$85)</f>
        <v>748</v>
      </c>
      <c r="O88" s="69"/>
      <c r="P88" s="48"/>
    </row>
    <row r="89" spans="1:16" ht="15.75">
      <c r="A89" s="10"/>
      <c r="B89" s="190" t="s">
        <v>103</v>
      </c>
      <c r="C89" s="191">
        <v>2</v>
      </c>
      <c r="D89" s="71">
        <f t="shared" si="18"/>
        <v>30</v>
      </c>
      <c r="E89" s="71">
        <f t="shared" si="19"/>
        <v>3</v>
      </c>
      <c r="F89" s="74">
        <f t="shared" si="20"/>
        <v>106</v>
      </c>
      <c r="G89" s="74">
        <f t="shared" si="21"/>
        <v>90</v>
      </c>
      <c r="H89" s="74">
        <f t="shared" si="22"/>
        <v>80</v>
      </c>
      <c r="I89" s="74">
        <f t="shared" si="23"/>
        <v>27</v>
      </c>
      <c r="J89" s="74">
        <f t="shared" si="24"/>
        <v>460</v>
      </c>
      <c r="K89" s="74">
        <f t="shared" si="25"/>
        <v>276</v>
      </c>
      <c r="L89" s="74">
        <f>SUMIF(C15:C86,C89,L15:L86)</f>
        <v>303</v>
      </c>
      <c r="M89" s="74">
        <f t="shared" si="26"/>
        <v>210</v>
      </c>
      <c r="N89" s="74">
        <f t="shared" si="27"/>
        <v>763</v>
      </c>
      <c r="O89" s="74"/>
      <c r="P89" s="48"/>
    </row>
    <row r="90" spans="1:16" ht="15.75">
      <c r="A90" s="10"/>
      <c r="B90" s="190" t="s">
        <v>104</v>
      </c>
      <c r="C90" s="191">
        <v>3</v>
      </c>
      <c r="D90" s="71">
        <f t="shared" si="18"/>
        <v>30</v>
      </c>
      <c r="E90" s="71">
        <f t="shared" si="19"/>
        <v>4</v>
      </c>
      <c r="F90" s="74">
        <f t="shared" si="20"/>
        <v>120</v>
      </c>
      <c r="G90" s="74">
        <f t="shared" si="21"/>
        <v>60</v>
      </c>
      <c r="H90" s="74">
        <f t="shared" si="22"/>
        <v>110</v>
      </c>
      <c r="I90" s="74">
        <f t="shared" si="23"/>
        <v>28</v>
      </c>
      <c r="J90" s="74">
        <f t="shared" si="24"/>
        <v>477</v>
      </c>
      <c r="K90" s="74">
        <f t="shared" si="25"/>
        <v>290</v>
      </c>
      <c r="L90" s="74">
        <f>SUMIF(C16:C86,C90,L16:L86)</f>
        <v>318</v>
      </c>
      <c r="M90" s="74">
        <f t="shared" si="26"/>
        <v>225</v>
      </c>
      <c r="N90" s="74">
        <f t="shared" si="27"/>
        <v>795</v>
      </c>
      <c r="O90" s="74"/>
      <c r="P90" s="48"/>
    </row>
    <row r="91" spans="1:16" ht="15.75">
      <c r="A91" s="10"/>
      <c r="B91" s="190" t="s">
        <v>105</v>
      </c>
      <c r="C91" s="191">
        <v>4</v>
      </c>
      <c r="D91" s="71">
        <f t="shared" si="18"/>
        <v>30</v>
      </c>
      <c r="E91" s="71">
        <f t="shared" si="19"/>
        <v>3</v>
      </c>
      <c r="F91" s="74">
        <f t="shared" si="20"/>
        <v>150</v>
      </c>
      <c r="G91" s="74">
        <f t="shared" si="21"/>
        <v>30</v>
      </c>
      <c r="H91" s="74">
        <f t="shared" si="22"/>
        <v>135</v>
      </c>
      <c r="I91" s="74">
        <f t="shared" si="23"/>
        <v>31</v>
      </c>
      <c r="J91" s="74">
        <f t="shared" si="24"/>
        <v>399</v>
      </c>
      <c r="K91" s="74">
        <f t="shared" si="25"/>
        <v>315</v>
      </c>
      <c r="L91" s="74">
        <f>SUMIF(C17:C86,C91,L17:L86)</f>
        <v>346</v>
      </c>
      <c r="M91" s="74">
        <f t="shared" si="26"/>
        <v>195</v>
      </c>
      <c r="N91" s="74">
        <f t="shared" si="27"/>
        <v>745</v>
      </c>
      <c r="O91" s="74"/>
      <c r="P91" s="48"/>
    </row>
    <row r="92" spans="1:16" ht="15.75">
      <c r="A92" s="10"/>
      <c r="B92" s="190" t="s">
        <v>106</v>
      </c>
      <c r="C92" s="191">
        <v>5</v>
      </c>
      <c r="D92" s="71">
        <f t="shared" si="18"/>
        <v>30</v>
      </c>
      <c r="E92" s="71">
        <f t="shared" si="19"/>
        <v>3</v>
      </c>
      <c r="F92" s="74">
        <f t="shared" si="20"/>
        <v>114</v>
      </c>
      <c r="G92" s="74">
        <f t="shared" si="21"/>
        <v>30</v>
      </c>
      <c r="H92" s="74">
        <f t="shared" si="22"/>
        <v>120</v>
      </c>
      <c r="I92" s="74">
        <f t="shared" si="23"/>
        <v>39</v>
      </c>
      <c r="J92" s="74">
        <f t="shared" si="24"/>
        <v>502</v>
      </c>
      <c r="K92" s="74">
        <f t="shared" si="25"/>
        <v>264</v>
      </c>
      <c r="L92" s="74">
        <f>SUMIF(C18:C87,C92,L18:L87)</f>
        <v>303</v>
      </c>
      <c r="M92" s="74">
        <f t="shared" si="26"/>
        <v>225</v>
      </c>
      <c r="N92" s="74">
        <f t="shared" si="27"/>
        <v>805</v>
      </c>
      <c r="O92" s="74"/>
      <c r="P92" s="48"/>
    </row>
    <row r="93" spans="1:18" ht="15.75">
      <c r="A93" s="10"/>
      <c r="B93" s="190" t="s">
        <v>107</v>
      </c>
      <c r="C93" s="191">
        <v>6</v>
      </c>
      <c r="D93" s="71">
        <f t="shared" si="18"/>
        <v>30</v>
      </c>
      <c r="E93" s="71">
        <f t="shared" si="19"/>
        <v>3</v>
      </c>
      <c r="F93" s="74">
        <f t="shared" si="20"/>
        <v>80</v>
      </c>
      <c r="G93" s="74">
        <f t="shared" si="21"/>
        <v>0</v>
      </c>
      <c r="H93" s="74">
        <f t="shared" si="22"/>
        <v>110</v>
      </c>
      <c r="I93" s="74">
        <f t="shared" si="23"/>
        <v>83</v>
      </c>
      <c r="J93" s="74">
        <f t="shared" si="24"/>
        <v>503</v>
      </c>
      <c r="K93" s="74">
        <f t="shared" si="25"/>
        <v>190</v>
      </c>
      <c r="L93" s="74">
        <f>SUMIF(C19:C88,C93,L19:L88)</f>
        <v>273</v>
      </c>
      <c r="M93" s="74">
        <f t="shared" si="26"/>
        <v>330</v>
      </c>
      <c r="N93" s="74">
        <f t="shared" si="27"/>
        <v>776</v>
      </c>
      <c r="O93" s="74"/>
      <c r="P93" s="48"/>
      <c r="Q93" s="192"/>
      <c r="R93" s="192"/>
    </row>
    <row r="94" spans="1:18" ht="15.75">
      <c r="A94" s="10"/>
      <c r="B94" s="190" t="s">
        <v>108</v>
      </c>
      <c r="C94" s="191">
        <v>7</v>
      </c>
      <c r="D94" s="71">
        <f t="shared" si="18"/>
        <v>30</v>
      </c>
      <c r="E94" s="71">
        <f t="shared" si="19"/>
        <v>1</v>
      </c>
      <c r="F94" s="74">
        <f t="shared" si="20"/>
        <v>50</v>
      </c>
      <c r="G94" s="74">
        <f t="shared" si="21"/>
        <v>0</v>
      </c>
      <c r="H94" s="74">
        <f t="shared" si="22"/>
        <v>70</v>
      </c>
      <c r="I94" s="74">
        <f t="shared" si="23"/>
        <v>95</v>
      </c>
      <c r="J94" s="74">
        <f t="shared" si="24"/>
        <v>555</v>
      </c>
      <c r="K94" s="74">
        <f t="shared" si="25"/>
        <v>120</v>
      </c>
      <c r="L94" s="74">
        <f>SUMIF(C20:C89,C94,L20:L89)</f>
        <v>215</v>
      </c>
      <c r="M94" s="74">
        <f t="shared" si="26"/>
        <v>200</v>
      </c>
      <c r="N94" s="74">
        <f t="shared" si="27"/>
        <v>770</v>
      </c>
      <c r="O94" s="74"/>
      <c r="P94" s="48"/>
      <c r="Q94" s="192"/>
      <c r="R94" s="192"/>
    </row>
    <row r="95" spans="1:19" ht="15.75">
      <c r="A95" s="10"/>
      <c r="B95" s="193" t="s">
        <v>109</v>
      </c>
      <c r="C95" s="194"/>
      <c r="D95" s="195">
        <f aca="true" t="shared" si="28" ref="D95:N95">SUM(D88:D94)</f>
        <v>210</v>
      </c>
      <c r="E95" s="195">
        <f t="shared" si="28"/>
        <v>21</v>
      </c>
      <c r="F95" s="195">
        <f t="shared" si="28"/>
        <v>728</v>
      </c>
      <c r="G95" s="195">
        <f t="shared" si="28"/>
        <v>280</v>
      </c>
      <c r="H95" s="195">
        <f t="shared" si="28"/>
        <v>705</v>
      </c>
      <c r="I95" s="195">
        <f t="shared" si="28"/>
        <v>327</v>
      </c>
      <c r="J95" s="195">
        <f t="shared" si="28"/>
        <v>3362</v>
      </c>
      <c r="K95" s="195">
        <f t="shared" si="28"/>
        <v>1713</v>
      </c>
      <c r="L95" s="195">
        <f t="shared" si="28"/>
        <v>2040</v>
      </c>
      <c r="M95" s="195">
        <f t="shared" si="28"/>
        <v>1625</v>
      </c>
      <c r="N95" s="195">
        <f t="shared" si="28"/>
        <v>5402</v>
      </c>
      <c r="O95" s="195"/>
      <c r="P95" s="197"/>
      <c r="Q95" s="192"/>
      <c r="R95" s="192" t="s">
        <v>110</v>
      </c>
      <c r="S95">
        <f>N95/D95</f>
        <v>25.723809523809525</v>
      </c>
    </row>
    <row r="97" spans="1:19" ht="15">
      <c r="A97" s="198" t="s">
        <v>111</v>
      </c>
      <c r="B97" s="199" t="s">
        <v>112</v>
      </c>
      <c r="C97" s="200"/>
      <c r="D97" s="343" t="s">
        <v>113</v>
      </c>
      <c r="E97" s="343"/>
      <c r="F97" s="344" t="s">
        <v>114</v>
      </c>
      <c r="G97" s="344"/>
      <c r="H97" s="201"/>
      <c r="I97" s="198" t="s">
        <v>115</v>
      </c>
      <c r="J97" s="202" t="s">
        <v>116</v>
      </c>
      <c r="K97" s="203"/>
      <c r="L97" s="203"/>
      <c r="M97" s="203"/>
      <c r="N97" s="203"/>
      <c r="O97" s="204"/>
      <c r="P97" s="205"/>
      <c r="Q97" s="206"/>
      <c r="R97" s="206"/>
      <c r="S97" s="188"/>
    </row>
    <row r="98" spans="1:19" ht="15">
      <c r="A98" s="207"/>
      <c r="B98" s="208" t="s">
        <v>117</v>
      </c>
      <c r="C98" s="209"/>
      <c r="D98" s="210" t="s">
        <v>118</v>
      </c>
      <c r="E98" s="211" t="s">
        <v>119</v>
      </c>
      <c r="F98" s="212" t="s">
        <v>118</v>
      </c>
      <c r="G98" s="213" t="s">
        <v>119</v>
      </c>
      <c r="H98" s="188"/>
      <c r="I98" s="214"/>
      <c r="J98" s="215" t="s">
        <v>120</v>
      </c>
      <c r="K98" s="216"/>
      <c r="L98" s="216"/>
      <c r="M98" s="216"/>
      <c r="N98" s="216"/>
      <c r="O98" s="217" t="s">
        <v>119</v>
      </c>
      <c r="P98" s="218"/>
      <c r="Q98" s="219"/>
      <c r="R98" s="220"/>
      <c r="S98" s="221"/>
    </row>
    <row r="99" spans="1:19" ht="15">
      <c r="A99" s="222"/>
      <c r="B99" s="223" t="s">
        <v>121</v>
      </c>
      <c r="C99" s="224"/>
      <c r="D99" s="210" t="s">
        <v>122</v>
      </c>
      <c r="E99" s="225"/>
      <c r="F99" s="188"/>
      <c r="G99" s="226"/>
      <c r="H99" s="188"/>
      <c r="I99" s="214"/>
      <c r="J99" s="227" t="s">
        <v>123</v>
      </c>
      <c r="K99" s="228"/>
      <c r="L99" s="228"/>
      <c r="M99" s="228"/>
      <c r="N99" s="228"/>
      <c r="O99" s="229"/>
      <c r="P99" s="205"/>
      <c r="Q99" s="206"/>
      <c r="R99" s="206"/>
      <c r="S99" s="188"/>
    </row>
    <row r="100" spans="1:19" ht="15">
      <c r="A100" s="222"/>
      <c r="B100" s="230" t="s">
        <v>124</v>
      </c>
      <c r="C100" s="231"/>
      <c r="D100" s="232">
        <f>D95</f>
        <v>210</v>
      </c>
      <c r="E100" s="233">
        <v>1</v>
      </c>
      <c r="F100" s="234">
        <f>N95</f>
        <v>5402</v>
      </c>
      <c r="G100" s="233">
        <v>1</v>
      </c>
      <c r="H100" s="188"/>
      <c r="I100" s="345" t="s">
        <v>163</v>
      </c>
      <c r="J100" s="345"/>
      <c r="K100" s="345"/>
      <c r="L100" s="345"/>
      <c r="M100" s="235"/>
      <c r="N100" s="235"/>
      <c r="O100" s="236"/>
      <c r="P100" s="237"/>
      <c r="Q100" s="238"/>
      <c r="R100" s="238"/>
      <c r="S100" s="188"/>
    </row>
    <row r="101" spans="1:19" ht="15">
      <c r="A101" s="214">
        <v>1</v>
      </c>
      <c r="B101" s="239" t="s">
        <v>125</v>
      </c>
      <c r="C101" s="209"/>
      <c r="D101" s="346">
        <f>L95/S95</f>
        <v>79.30396149574231</v>
      </c>
      <c r="E101" s="347">
        <f>D101/D95</f>
        <v>0.3776379118844872</v>
      </c>
      <c r="F101" s="348">
        <f>L95</f>
        <v>2040</v>
      </c>
      <c r="G101" s="347">
        <f>F101/N95</f>
        <v>0.37763791188448725</v>
      </c>
      <c r="H101" s="188"/>
      <c r="I101" s="240">
        <v>1</v>
      </c>
      <c r="J101" s="241" t="s">
        <v>164</v>
      </c>
      <c r="K101" s="188"/>
      <c r="L101" s="188"/>
      <c r="M101" s="188"/>
      <c r="N101" s="188"/>
      <c r="O101" s="332">
        <v>1</v>
      </c>
      <c r="P101" s="243"/>
      <c r="Q101" s="244"/>
      <c r="R101" s="244"/>
      <c r="S101" s="245"/>
    </row>
    <row r="102" spans="1:19" ht="15">
      <c r="A102" s="246"/>
      <c r="B102" s="247" t="s">
        <v>126</v>
      </c>
      <c r="C102" s="248"/>
      <c r="D102" s="346"/>
      <c r="E102" s="347"/>
      <c r="F102" s="348"/>
      <c r="G102" s="347"/>
      <c r="H102" s="188"/>
      <c r="I102" s="249"/>
      <c r="J102" s="241"/>
      <c r="K102" s="241"/>
      <c r="L102" s="188"/>
      <c r="M102" s="188"/>
      <c r="N102" s="188"/>
      <c r="O102" s="242"/>
      <c r="P102" s="243"/>
      <c r="Q102" s="244"/>
      <c r="R102" s="244"/>
      <c r="S102" s="188"/>
    </row>
    <row r="103" spans="1:19" ht="15">
      <c r="A103" s="250">
        <v>2</v>
      </c>
      <c r="B103" s="251" t="s">
        <v>127</v>
      </c>
      <c r="C103" s="252"/>
      <c r="D103" s="253">
        <f>SUM(D26:D37)</f>
        <v>32</v>
      </c>
      <c r="E103" s="254">
        <f>D103/D95</f>
        <v>0.1523809523809524</v>
      </c>
      <c r="F103" s="255">
        <f>SUM(N26:N37)</f>
        <v>798</v>
      </c>
      <c r="G103" s="254">
        <f>F103/N95</f>
        <v>0.1477230655312847</v>
      </c>
      <c r="H103" s="188"/>
      <c r="I103" s="249"/>
      <c r="J103" s="188"/>
      <c r="K103" s="188"/>
      <c r="L103" s="188"/>
      <c r="M103" s="188"/>
      <c r="N103" s="188"/>
      <c r="O103" s="256"/>
      <c r="P103" s="243"/>
      <c r="Q103" s="244"/>
      <c r="R103" s="244"/>
      <c r="S103" s="188"/>
    </row>
    <row r="104" spans="1:19" ht="15">
      <c r="A104" s="257">
        <v>3</v>
      </c>
      <c r="B104" s="258" t="s">
        <v>128</v>
      </c>
      <c r="C104" s="259"/>
      <c r="D104" s="339">
        <f>F104/S95</f>
        <v>63.171047760088854</v>
      </c>
      <c r="E104" s="337">
        <f>D104/D95</f>
        <v>0.3008145131432803</v>
      </c>
      <c r="F104" s="338">
        <f>M95</f>
        <v>1625</v>
      </c>
      <c r="G104" s="337">
        <f>F104/N95</f>
        <v>0.3008145131432803</v>
      </c>
      <c r="H104" s="188"/>
      <c r="I104" s="249"/>
      <c r="J104" s="333"/>
      <c r="K104" s="333"/>
      <c r="L104" s="333"/>
      <c r="M104" s="261"/>
      <c r="N104" s="261"/>
      <c r="O104" s="262"/>
      <c r="P104" s="263"/>
      <c r="Q104" s="264"/>
      <c r="R104" s="264"/>
      <c r="S104" s="188"/>
    </row>
    <row r="105" spans="1:19" ht="15">
      <c r="A105" s="246"/>
      <c r="B105" s="247" t="s">
        <v>129</v>
      </c>
      <c r="C105" s="248"/>
      <c r="D105" s="339"/>
      <c r="E105" s="337"/>
      <c r="F105" s="338"/>
      <c r="G105" s="337"/>
      <c r="H105" s="188"/>
      <c r="I105" s="249"/>
      <c r="J105" s="340"/>
      <c r="K105" s="340"/>
      <c r="L105" s="340"/>
      <c r="M105" s="261"/>
      <c r="N105" s="261"/>
      <c r="O105" s="262"/>
      <c r="P105" s="263"/>
      <c r="Q105" s="264"/>
      <c r="R105" s="264"/>
      <c r="S105" s="188"/>
    </row>
    <row r="106" spans="1:19" ht="15">
      <c r="A106" s="257">
        <v>4</v>
      </c>
      <c r="B106" s="258" t="s">
        <v>130</v>
      </c>
      <c r="C106" s="259"/>
      <c r="D106" s="336">
        <f>SUM(D14:D24)</f>
        <v>14</v>
      </c>
      <c r="E106" s="337">
        <f>D106/D95</f>
        <v>0.06666666666666667</v>
      </c>
      <c r="F106" s="338">
        <f>SUM(N14:N24)</f>
        <v>386</v>
      </c>
      <c r="G106" s="337">
        <f>F106/N95</f>
        <v>0.07145501666049611</v>
      </c>
      <c r="H106" s="188"/>
      <c r="I106" s="249"/>
      <c r="J106" s="333"/>
      <c r="K106" s="333"/>
      <c r="L106" s="333"/>
      <c r="M106" s="261"/>
      <c r="N106" s="261"/>
      <c r="O106" s="265"/>
      <c r="P106" s="263"/>
      <c r="Q106" s="264"/>
      <c r="R106" s="264"/>
      <c r="S106" s="188"/>
    </row>
    <row r="107" spans="1:19" ht="15">
      <c r="A107" s="246"/>
      <c r="B107" s="247" t="s">
        <v>131</v>
      </c>
      <c r="C107" s="248"/>
      <c r="D107" s="336"/>
      <c r="E107" s="337"/>
      <c r="F107" s="338"/>
      <c r="G107" s="337"/>
      <c r="H107" s="188"/>
      <c r="I107" s="249"/>
      <c r="J107" s="333"/>
      <c r="K107" s="333"/>
      <c r="L107" s="333"/>
      <c r="M107" s="261"/>
      <c r="N107" s="261"/>
      <c r="O107" s="265"/>
      <c r="P107" s="263"/>
      <c r="Q107" s="264"/>
      <c r="R107" s="264"/>
      <c r="S107" s="188"/>
    </row>
    <row r="108" spans="1:19" ht="15">
      <c r="A108" s="246">
        <v>5</v>
      </c>
      <c r="B108" s="247" t="s">
        <v>132</v>
      </c>
      <c r="C108" s="248"/>
      <c r="D108" s="266">
        <f>SUMIF(P14:P85,"h",D14:D85)</f>
        <v>5</v>
      </c>
      <c r="E108" s="254">
        <f>D108/D95</f>
        <v>0.023809523809523808</v>
      </c>
      <c r="F108" s="266">
        <f>SUMIF(P14:P85,"h",N14:N85)</f>
        <v>124</v>
      </c>
      <c r="G108" s="267">
        <f>F108/N95</f>
        <v>0.022954461310625694</v>
      </c>
      <c r="H108" s="188"/>
      <c r="I108" s="249"/>
      <c r="J108" s="260"/>
      <c r="K108" s="261"/>
      <c r="L108" s="261"/>
      <c r="M108" s="261"/>
      <c r="N108" s="261"/>
      <c r="O108" s="265"/>
      <c r="P108" s="263"/>
      <c r="Q108" s="264"/>
      <c r="R108" s="264"/>
      <c r="S108" s="188"/>
    </row>
    <row r="109" spans="1:19" ht="15">
      <c r="A109" s="268">
        <v>6</v>
      </c>
      <c r="B109" s="251" t="s">
        <v>133</v>
      </c>
      <c r="C109" s="252"/>
      <c r="D109" s="269">
        <f>SUMIF(O14:O85,"f",D14:D85)+SUMIF(O14:O85,"o/f",D14:D85)</f>
        <v>75.5</v>
      </c>
      <c r="E109" s="254">
        <f>D109/D95</f>
        <v>0.3595238095238095</v>
      </c>
      <c r="F109" s="253">
        <f>SUMIF(O14:O85,"f",N14:N85)+SUMIF(O14:O85,"o/f",N14:N85)</f>
        <v>2001</v>
      </c>
      <c r="G109" s="254">
        <f>F109/N95</f>
        <v>0.3704183635690485</v>
      </c>
      <c r="H109" s="188"/>
      <c r="I109" s="249"/>
      <c r="J109" s="333"/>
      <c r="K109" s="333"/>
      <c r="L109" s="333"/>
      <c r="M109" s="261"/>
      <c r="N109" s="261"/>
      <c r="O109" s="265"/>
      <c r="P109" s="263"/>
      <c r="Q109" s="264"/>
      <c r="R109" s="264"/>
      <c r="S109" s="188"/>
    </row>
    <row r="110" spans="1:19" ht="15">
      <c r="A110" s="270">
        <v>7</v>
      </c>
      <c r="B110" s="251" t="s">
        <v>134</v>
      </c>
      <c r="C110" s="252"/>
      <c r="D110" s="253">
        <f>D84</f>
        <v>6</v>
      </c>
      <c r="E110" s="254">
        <f>D110/D95</f>
        <v>0.02857142857142857</v>
      </c>
      <c r="F110" s="255">
        <f>N84</f>
        <v>160</v>
      </c>
      <c r="G110" s="254">
        <f>F110/N95</f>
        <v>0.029618659755646058</v>
      </c>
      <c r="I110" s="271"/>
      <c r="J110" s="334"/>
      <c r="K110" s="334"/>
      <c r="L110" s="334"/>
      <c r="M110" s="272"/>
      <c r="N110" s="272"/>
      <c r="O110" s="273"/>
      <c r="P110" s="263"/>
      <c r="Q110" s="264"/>
      <c r="R110" s="264"/>
      <c r="S110" s="188"/>
    </row>
    <row r="111" spans="1:19" ht="15">
      <c r="A111" s="274"/>
      <c r="B111" s="275"/>
      <c r="C111" s="276"/>
      <c r="D111" s="277"/>
      <c r="E111" s="278"/>
      <c r="F111" s="279"/>
      <c r="G111" s="278"/>
      <c r="I111" s="335" t="s">
        <v>135</v>
      </c>
      <c r="J111" s="335"/>
      <c r="K111" s="335"/>
      <c r="L111" s="335"/>
      <c r="M111" s="280"/>
      <c r="N111" s="280"/>
      <c r="O111" s="281"/>
      <c r="P111" s="263"/>
      <c r="Q111" s="264"/>
      <c r="R111" s="264"/>
      <c r="S111" s="188"/>
    </row>
  </sheetData>
  <sheetProtection selectLockedCells="1" selectUnlockedCells="1"/>
  <mergeCells count="24">
    <mergeCell ref="A1:O1"/>
    <mergeCell ref="B13:I13"/>
    <mergeCell ref="D97:E97"/>
    <mergeCell ref="F97:G97"/>
    <mergeCell ref="I100:L100"/>
    <mergeCell ref="D101:D102"/>
    <mergeCell ref="E101:E102"/>
    <mergeCell ref="F101:F102"/>
    <mergeCell ref="G101:G102"/>
    <mergeCell ref="D104:D105"/>
    <mergeCell ref="E104:E105"/>
    <mergeCell ref="F104:F105"/>
    <mergeCell ref="G104:G105"/>
    <mergeCell ref="J104:L104"/>
    <mergeCell ref="J105:L105"/>
    <mergeCell ref="J109:L109"/>
    <mergeCell ref="J110:L110"/>
    <mergeCell ref="I111:L111"/>
    <mergeCell ref="D106:D107"/>
    <mergeCell ref="E106:E107"/>
    <mergeCell ref="F106:F107"/>
    <mergeCell ref="G106:G107"/>
    <mergeCell ref="J106:L106"/>
    <mergeCell ref="J107:L107"/>
  </mergeCells>
  <printOptions/>
  <pageMargins left="0.7" right="0.7" top="0.75" bottom="0.75" header="0.3" footer="0.5118055555555555"/>
  <pageSetup horizontalDpi="300" verticalDpi="300" orientation="landscape" paperSize="9" r:id="rId1"/>
  <headerFooter alignWithMargins="0">
    <oddHeader>&amp;RZałącznik nr 13 do uchwały Nr 25 Rady WMiI z dnia 23 marca 2018 roku</oddHeader>
  </headerFooter>
  <rowBreaks count="1" manualBreakCount="1"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8"/>
  <sheetViews>
    <sheetView zoomScale="90" zoomScaleNormal="90" zoomScalePageLayoutView="0" workbookViewId="0" topLeftCell="A55">
      <selection activeCell="E65" sqref="E65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18" ht="15.75">
      <c r="A1" s="297" t="s">
        <v>146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5"/>
      <c r="Q1" s="4"/>
      <c r="R1" s="4"/>
    </row>
    <row r="2" spans="1:18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  <c r="Q2" s="4"/>
      <c r="R2" s="4"/>
    </row>
    <row r="3" spans="1:18" ht="15.75">
      <c r="A3" s="2"/>
      <c r="B3" s="7" t="s">
        <v>1</v>
      </c>
      <c r="C3" s="8"/>
      <c r="D3" s="8" t="s">
        <v>162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4"/>
      <c r="R3" s="4"/>
    </row>
    <row r="4" spans="2:18" ht="15.75">
      <c r="B4" s="9" t="s">
        <v>2</v>
      </c>
      <c r="P4" s="5"/>
      <c r="Q4" s="4"/>
      <c r="R4" s="4"/>
    </row>
    <row r="5" spans="2:18" ht="15.75">
      <c r="B5" s="9" t="s">
        <v>3</v>
      </c>
      <c r="P5" s="5"/>
      <c r="Q5" s="4"/>
      <c r="R5" s="4"/>
    </row>
    <row r="6" spans="2:18" ht="15.75">
      <c r="B6" s="9" t="s">
        <v>4</v>
      </c>
      <c r="P6" s="5"/>
      <c r="Q6" s="4"/>
      <c r="R6" s="4"/>
    </row>
    <row r="7" spans="2:18" ht="15.75">
      <c r="B7" s="9" t="s">
        <v>161</v>
      </c>
      <c r="P7" s="5"/>
      <c r="Q7" s="4"/>
      <c r="R7" s="4"/>
    </row>
    <row r="8" spans="1:5" ht="15">
      <c r="A8" s="298"/>
      <c r="C8" s="1"/>
      <c r="E8" s="2"/>
    </row>
    <row r="9" spans="2:5" ht="15">
      <c r="B9" s="299"/>
      <c r="C9" s="1"/>
      <c r="E9" s="2"/>
    </row>
    <row r="10" spans="2:7" ht="13.5" customHeight="1">
      <c r="B10" s="1" t="s">
        <v>147</v>
      </c>
      <c r="C10" s="300" t="s">
        <v>11</v>
      </c>
      <c r="D10" s="300"/>
      <c r="E10" s="300" t="s">
        <v>13</v>
      </c>
      <c r="F10" s="300" t="s">
        <v>14</v>
      </c>
      <c r="G10" s="300" t="s">
        <v>15</v>
      </c>
    </row>
    <row r="11" spans="1:7" ht="13.5" customHeight="1">
      <c r="A11" s="301">
        <v>1</v>
      </c>
      <c r="B11" s="302" t="s">
        <v>25</v>
      </c>
      <c r="C11" s="46">
        <v>0.25</v>
      </c>
      <c r="D11" s="46" t="s">
        <v>26</v>
      </c>
      <c r="E11" s="43">
        <v>2</v>
      </c>
      <c r="F11" s="43"/>
      <c r="G11" s="303"/>
    </row>
    <row r="12" spans="1:7" ht="13.5" customHeight="1">
      <c r="A12" s="304">
        <v>2</v>
      </c>
      <c r="B12" s="38" t="s">
        <v>28</v>
      </c>
      <c r="C12" s="53">
        <v>0.25</v>
      </c>
      <c r="D12" s="53" t="s">
        <v>26</v>
      </c>
      <c r="E12" s="50">
        <v>2</v>
      </c>
      <c r="F12" s="50"/>
      <c r="G12" s="91"/>
    </row>
    <row r="13" spans="1:7" ht="13.5" customHeight="1">
      <c r="A13" s="304">
        <v>3</v>
      </c>
      <c r="B13" s="38" t="s">
        <v>29</v>
      </c>
      <c r="C13" s="53">
        <v>0.5</v>
      </c>
      <c r="D13" s="53" t="s">
        <v>26</v>
      </c>
      <c r="E13" s="50">
        <v>4</v>
      </c>
      <c r="F13" s="50"/>
      <c r="G13" s="91"/>
    </row>
    <row r="14" spans="1:7" ht="13.5" customHeight="1">
      <c r="A14" s="304">
        <v>4</v>
      </c>
      <c r="B14" s="92" t="s">
        <v>30</v>
      </c>
      <c r="C14" s="53">
        <v>0.5</v>
      </c>
      <c r="D14" s="53" t="s">
        <v>26</v>
      </c>
      <c r="E14" s="50">
        <v>4</v>
      </c>
      <c r="F14" s="50"/>
      <c r="G14" s="91"/>
    </row>
    <row r="15" spans="1:7" ht="13.5" customHeight="1">
      <c r="A15" s="304">
        <v>5</v>
      </c>
      <c r="B15" s="57" t="s">
        <v>32</v>
      </c>
      <c r="C15" s="65">
        <v>2</v>
      </c>
      <c r="D15" s="65" t="s">
        <v>33</v>
      </c>
      <c r="E15" s="62">
        <v>16</v>
      </c>
      <c r="F15" s="62"/>
      <c r="G15" s="101"/>
    </row>
    <row r="16" spans="1:7" ht="13.5" customHeight="1">
      <c r="A16" s="305">
        <v>6</v>
      </c>
      <c r="B16" s="81" t="s">
        <v>42</v>
      </c>
      <c r="C16" s="65">
        <v>5</v>
      </c>
      <c r="D16" s="53" t="s">
        <v>8</v>
      </c>
      <c r="E16" s="50">
        <v>20</v>
      </c>
      <c r="F16" s="50">
        <v>20</v>
      </c>
      <c r="G16" s="91"/>
    </row>
    <row r="17" spans="1:7" ht="13.5" customHeight="1">
      <c r="A17" s="305">
        <v>7</v>
      </c>
      <c r="B17" s="81" t="s">
        <v>44</v>
      </c>
      <c r="C17" s="53">
        <v>2</v>
      </c>
      <c r="D17" s="53" t="s">
        <v>33</v>
      </c>
      <c r="E17" s="50"/>
      <c r="F17" s="50">
        <v>20</v>
      </c>
      <c r="G17" s="91"/>
    </row>
    <row r="18" spans="1:7" ht="13.5" customHeight="1">
      <c r="A18" s="304">
        <v>8</v>
      </c>
      <c r="B18" s="81" t="s">
        <v>45</v>
      </c>
      <c r="C18" s="65">
        <v>3</v>
      </c>
      <c r="D18" s="53" t="s">
        <v>33</v>
      </c>
      <c r="E18" s="50"/>
      <c r="F18" s="50"/>
      <c r="G18" s="91">
        <v>30</v>
      </c>
    </row>
    <row r="19" spans="1:7" ht="13.5" customHeight="1">
      <c r="A19" s="305">
        <v>9</v>
      </c>
      <c r="B19" s="92" t="s">
        <v>54</v>
      </c>
      <c r="C19" s="119">
        <v>5</v>
      </c>
      <c r="D19" s="65" t="s">
        <v>8</v>
      </c>
      <c r="E19" s="62">
        <v>20</v>
      </c>
      <c r="F19" s="62"/>
      <c r="G19" s="101">
        <v>20</v>
      </c>
    </row>
    <row r="20" spans="1:7" ht="13.5" customHeight="1">
      <c r="A20" s="304">
        <v>10</v>
      </c>
      <c r="B20" s="92" t="s">
        <v>55</v>
      </c>
      <c r="C20" s="119">
        <v>5.5</v>
      </c>
      <c r="D20" s="74" t="s">
        <v>8</v>
      </c>
      <c r="E20" s="62">
        <v>20</v>
      </c>
      <c r="F20" s="62"/>
      <c r="G20" s="101">
        <v>30</v>
      </c>
    </row>
    <row r="21" spans="1:7" ht="13.5" customHeight="1">
      <c r="A21" s="306">
        <v>11</v>
      </c>
      <c r="B21" s="307" t="s">
        <v>81</v>
      </c>
      <c r="C21" s="308">
        <v>6</v>
      </c>
      <c r="D21" s="148" t="s">
        <v>8</v>
      </c>
      <c r="E21" s="145">
        <v>20</v>
      </c>
      <c r="F21" s="145">
        <v>30</v>
      </c>
      <c r="G21" s="177"/>
    </row>
    <row r="22" spans="3:5" ht="13.5" customHeight="1">
      <c r="C22" s="1"/>
      <c r="E22" s="2"/>
    </row>
    <row r="23" spans="2:7" ht="13.5" customHeight="1">
      <c r="B23" s="1" t="s">
        <v>148</v>
      </c>
      <c r="C23" s="300" t="s">
        <v>11</v>
      </c>
      <c r="D23" s="300"/>
      <c r="E23" s="300" t="s">
        <v>13</v>
      </c>
      <c r="F23" s="300" t="s">
        <v>14</v>
      </c>
      <c r="G23" s="300" t="s">
        <v>15</v>
      </c>
    </row>
    <row r="24" spans="1:7" ht="13.5" customHeight="1">
      <c r="A24" s="301">
        <v>1</v>
      </c>
      <c r="B24" s="309" t="s">
        <v>36</v>
      </c>
      <c r="C24" s="310">
        <v>2</v>
      </c>
      <c r="D24" s="310" t="s">
        <v>33</v>
      </c>
      <c r="E24" s="82">
        <v>16</v>
      </c>
      <c r="F24" s="82"/>
      <c r="G24" s="311"/>
    </row>
    <row r="25" spans="1:7" ht="13.5" customHeight="1">
      <c r="A25" s="305">
        <v>2</v>
      </c>
      <c r="B25" s="67" t="s">
        <v>37</v>
      </c>
      <c r="C25" s="65">
        <v>2</v>
      </c>
      <c r="D25" s="65" t="s">
        <v>33</v>
      </c>
      <c r="E25" s="62"/>
      <c r="F25" s="62">
        <v>30</v>
      </c>
      <c r="G25" s="101"/>
    </row>
    <row r="26" spans="1:7" ht="13.5" customHeight="1">
      <c r="A26" s="305">
        <v>3</v>
      </c>
      <c r="B26" s="67" t="s">
        <v>159</v>
      </c>
      <c r="C26" s="74">
        <v>6</v>
      </c>
      <c r="D26" s="74" t="s">
        <v>8</v>
      </c>
      <c r="E26" s="71">
        <v>20</v>
      </c>
      <c r="F26" s="71">
        <v>30</v>
      </c>
      <c r="G26" s="94"/>
    </row>
    <row r="27" spans="1:7" ht="13.5" customHeight="1">
      <c r="A27" s="305">
        <v>4</v>
      </c>
      <c r="B27" s="81" t="s">
        <v>56</v>
      </c>
      <c r="C27" s="119">
        <v>6</v>
      </c>
      <c r="D27" s="65" t="s">
        <v>8</v>
      </c>
      <c r="E27" s="62">
        <v>20</v>
      </c>
      <c r="F27" s="62"/>
      <c r="G27" s="101">
        <v>30</v>
      </c>
    </row>
    <row r="28" spans="1:7" ht="13.5" customHeight="1">
      <c r="A28" s="305">
        <v>5</v>
      </c>
      <c r="B28" s="92" t="s">
        <v>57</v>
      </c>
      <c r="C28" s="119">
        <v>5</v>
      </c>
      <c r="D28" s="126" t="s">
        <v>8</v>
      </c>
      <c r="E28" s="160">
        <v>10</v>
      </c>
      <c r="F28" s="160"/>
      <c r="G28" s="312">
        <v>30</v>
      </c>
    </row>
    <row r="29" spans="1:7" ht="13.5" customHeight="1">
      <c r="A29" s="304">
        <v>6</v>
      </c>
      <c r="B29" s="92" t="s">
        <v>58</v>
      </c>
      <c r="C29" s="119">
        <v>4</v>
      </c>
      <c r="D29" s="126" t="s">
        <v>33</v>
      </c>
      <c r="E29" s="160">
        <v>10</v>
      </c>
      <c r="F29" s="160"/>
      <c r="G29" s="312">
        <v>20</v>
      </c>
    </row>
    <row r="30" spans="1:7" ht="13.5" customHeight="1">
      <c r="A30" s="306">
        <v>7</v>
      </c>
      <c r="B30" s="307" t="s">
        <v>82</v>
      </c>
      <c r="C30" s="308">
        <v>5</v>
      </c>
      <c r="D30" s="148" t="s">
        <v>8</v>
      </c>
      <c r="E30" s="145">
        <v>30</v>
      </c>
      <c r="F30" s="145">
        <v>30</v>
      </c>
      <c r="G30" s="177"/>
    </row>
    <row r="31" spans="3:5" ht="13.5" customHeight="1">
      <c r="C31" s="1"/>
      <c r="E31" s="2"/>
    </row>
    <row r="32" spans="2:7" ht="13.5" customHeight="1">
      <c r="B32" s="1" t="s">
        <v>149</v>
      </c>
      <c r="C32" s="300" t="s">
        <v>11</v>
      </c>
      <c r="D32" s="300"/>
      <c r="E32" s="300" t="s">
        <v>13</v>
      </c>
      <c r="F32" s="300" t="s">
        <v>14</v>
      </c>
      <c r="G32" s="300" t="s">
        <v>15</v>
      </c>
    </row>
    <row r="33" spans="1:7" ht="13.5" customHeight="1">
      <c r="A33" s="301">
        <v>1</v>
      </c>
      <c r="B33" s="309" t="s">
        <v>38</v>
      </c>
      <c r="C33" s="313">
        <v>2</v>
      </c>
      <c r="D33" s="310" t="s">
        <v>33</v>
      </c>
      <c r="E33" s="82"/>
      <c r="F33" s="82">
        <v>30</v>
      </c>
      <c r="G33" s="311"/>
    </row>
    <row r="34" spans="1:7" ht="13.5" customHeight="1">
      <c r="A34" s="305">
        <v>2</v>
      </c>
      <c r="B34" s="81" t="s">
        <v>46</v>
      </c>
      <c r="C34" s="74">
        <v>6</v>
      </c>
      <c r="D34" s="89" t="s">
        <v>8</v>
      </c>
      <c r="E34" s="97">
        <v>20</v>
      </c>
      <c r="F34" s="97"/>
      <c r="G34" s="87">
        <v>30</v>
      </c>
    </row>
    <row r="35" spans="1:7" ht="13.5" customHeight="1">
      <c r="A35" s="304">
        <v>3</v>
      </c>
      <c r="B35" s="81" t="s">
        <v>47</v>
      </c>
      <c r="C35" s="74">
        <v>5</v>
      </c>
      <c r="D35" s="89" t="s">
        <v>8</v>
      </c>
      <c r="E35" s="50">
        <v>30</v>
      </c>
      <c r="F35" s="50">
        <v>30</v>
      </c>
      <c r="G35" s="91"/>
    </row>
    <row r="36" spans="1:7" ht="13.5" customHeight="1">
      <c r="A36" s="305">
        <v>4</v>
      </c>
      <c r="B36" s="81" t="s">
        <v>48</v>
      </c>
      <c r="C36" s="74">
        <v>1</v>
      </c>
      <c r="D36" s="53" t="s">
        <v>33</v>
      </c>
      <c r="E36" s="50"/>
      <c r="F36" s="50"/>
      <c r="G36" s="91">
        <v>10</v>
      </c>
    </row>
    <row r="37" spans="1:7" ht="13.5" customHeight="1">
      <c r="A37" s="305">
        <v>5</v>
      </c>
      <c r="B37" s="92" t="s">
        <v>59</v>
      </c>
      <c r="C37" s="119">
        <v>4.5</v>
      </c>
      <c r="D37" s="65" t="s">
        <v>8</v>
      </c>
      <c r="E37" s="71">
        <v>20</v>
      </c>
      <c r="F37" s="71"/>
      <c r="G37" s="94">
        <v>20</v>
      </c>
    </row>
    <row r="38" spans="1:7" ht="13.5" customHeight="1">
      <c r="A38" s="304">
        <v>6</v>
      </c>
      <c r="B38" s="92" t="s">
        <v>60</v>
      </c>
      <c r="C38" s="119">
        <v>1</v>
      </c>
      <c r="D38" s="65" t="s">
        <v>33</v>
      </c>
      <c r="E38" s="62">
        <v>10</v>
      </c>
      <c r="F38" s="62"/>
      <c r="G38" s="101"/>
    </row>
    <row r="39" spans="1:7" ht="13.5" customHeight="1">
      <c r="A39" s="305">
        <v>7</v>
      </c>
      <c r="B39" s="92" t="s">
        <v>61</v>
      </c>
      <c r="C39" s="119">
        <v>6</v>
      </c>
      <c r="D39" s="65" t="s">
        <v>8</v>
      </c>
      <c r="E39" s="62">
        <v>20</v>
      </c>
      <c r="F39" s="62"/>
      <c r="G39" s="101">
        <v>30</v>
      </c>
    </row>
    <row r="40" spans="1:7" ht="13.5" customHeight="1">
      <c r="A40" s="314">
        <v>8</v>
      </c>
      <c r="B40" s="307" t="s">
        <v>62</v>
      </c>
      <c r="C40" s="308">
        <v>4.5</v>
      </c>
      <c r="D40" s="111" t="s">
        <v>33</v>
      </c>
      <c r="E40" s="139">
        <v>20</v>
      </c>
      <c r="F40" s="139"/>
      <c r="G40" s="315">
        <v>20</v>
      </c>
    </row>
    <row r="41" spans="3:5" ht="13.5" customHeight="1">
      <c r="C41" s="1"/>
      <c r="E41" s="2"/>
    </row>
    <row r="42" spans="2:7" ht="13.5" customHeight="1">
      <c r="B42" s="1" t="s">
        <v>150</v>
      </c>
      <c r="C42" s="300" t="s">
        <v>11</v>
      </c>
      <c r="D42" s="300"/>
      <c r="E42" s="300" t="s">
        <v>13</v>
      </c>
      <c r="F42" s="300" t="s">
        <v>14</v>
      </c>
      <c r="G42" s="300" t="s">
        <v>15</v>
      </c>
    </row>
    <row r="43" spans="1:7" ht="13.5" customHeight="1">
      <c r="A43" s="68">
        <v>1</v>
      </c>
      <c r="B43" s="67" t="s">
        <v>39</v>
      </c>
      <c r="C43" s="74">
        <v>2</v>
      </c>
      <c r="D43" s="65" t="s">
        <v>33</v>
      </c>
      <c r="E43" s="62"/>
      <c r="F43" s="62">
        <v>30</v>
      </c>
      <c r="G43" s="62"/>
    </row>
    <row r="44" spans="1:7" ht="13.5" customHeight="1">
      <c r="A44" s="99">
        <v>3</v>
      </c>
      <c r="B44" s="100" t="s">
        <v>49</v>
      </c>
      <c r="C44" s="74">
        <v>5</v>
      </c>
      <c r="D44" s="53" t="s">
        <v>33</v>
      </c>
      <c r="E44" s="62">
        <v>20</v>
      </c>
      <c r="F44" s="62"/>
      <c r="G44" s="62">
        <v>20</v>
      </c>
    </row>
    <row r="45" spans="1:7" ht="13.5" customHeight="1">
      <c r="A45" s="68">
        <v>4</v>
      </c>
      <c r="B45" s="92" t="s">
        <v>63</v>
      </c>
      <c r="C45" s="119">
        <v>3</v>
      </c>
      <c r="D45" s="65" t="s">
        <v>33</v>
      </c>
      <c r="E45" s="71">
        <v>30</v>
      </c>
      <c r="F45" s="71"/>
      <c r="G45" s="71">
        <v>15</v>
      </c>
    </row>
    <row r="46" spans="1:7" ht="13.5" customHeight="1">
      <c r="A46" s="37">
        <v>5</v>
      </c>
      <c r="B46" s="92" t="s">
        <v>64</v>
      </c>
      <c r="C46" s="119">
        <v>5</v>
      </c>
      <c r="D46" s="65" t="s">
        <v>8</v>
      </c>
      <c r="E46" s="62">
        <v>30</v>
      </c>
      <c r="F46" s="62"/>
      <c r="G46" s="62">
        <v>30</v>
      </c>
    </row>
    <row r="47" spans="1:7" ht="13.5" customHeight="1">
      <c r="A47" s="68">
        <v>6</v>
      </c>
      <c r="B47" s="92" t="s">
        <v>65</v>
      </c>
      <c r="C47" s="119">
        <v>5</v>
      </c>
      <c r="D47" s="65" t="s">
        <v>8</v>
      </c>
      <c r="E47" s="62">
        <v>20</v>
      </c>
      <c r="F47" s="62"/>
      <c r="G47" s="62">
        <v>20</v>
      </c>
    </row>
    <row r="48" spans="1:7" ht="13.5" customHeight="1">
      <c r="A48" s="68">
        <v>7</v>
      </c>
      <c r="B48" s="92" t="s">
        <v>66</v>
      </c>
      <c r="C48" s="119">
        <v>5</v>
      </c>
      <c r="D48" s="65" t="s">
        <v>8</v>
      </c>
      <c r="E48" s="71">
        <v>30</v>
      </c>
      <c r="F48" s="71"/>
      <c r="G48" s="71">
        <v>30</v>
      </c>
    </row>
    <row r="49" spans="1:7" ht="13.5" customHeight="1">
      <c r="A49" s="68">
        <v>8</v>
      </c>
      <c r="B49" s="92" t="s">
        <v>67</v>
      </c>
      <c r="C49" s="119">
        <v>5</v>
      </c>
      <c r="D49" s="65" t="s">
        <v>8</v>
      </c>
      <c r="E49" s="71">
        <v>20</v>
      </c>
      <c r="F49" s="71"/>
      <c r="G49" s="71">
        <v>20</v>
      </c>
    </row>
    <row r="50" spans="3:5" ht="13.5" customHeight="1">
      <c r="C50" s="1"/>
      <c r="E50" s="2"/>
    </row>
    <row r="51" spans="2:7" ht="13.5" customHeight="1">
      <c r="B51" s="1" t="s">
        <v>151</v>
      </c>
      <c r="C51" s="316" t="s">
        <v>11</v>
      </c>
      <c r="D51" s="316"/>
      <c r="E51" s="316" t="s">
        <v>13</v>
      </c>
      <c r="F51" s="316" t="s">
        <v>14</v>
      </c>
      <c r="G51" s="316" t="s">
        <v>15</v>
      </c>
    </row>
    <row r="52" spans="1:7" ht="13.5" customHeight="1">
      <c r="A52" s="317">
        <v>1</v>
      </c>
      <c r="B52" s="57" t="s">
        <v>31</v>
      </c>
      <c r="C52" s="65">
        <v>0.5</v>
      </c>
      <c r="D52" s="65" t="s">
        <v>26</v>
      </c>
      <c r="E52" s="62">
        <v>4</v>
      </c>
      <c r="F52" s="62"/>
      <c r="G52" s="62"/>
    </row>
    <row r="53" spans="1:7" ht="13.5" customHeight="1">
      <c r="A53" s="184">
        <v>2</v>
      </c>
      <c r="B53" s="67" t="s">
        <v>40</v>
      </c>
      <c r="C53" s="74">
        <v>2</v>
      </c>
      <c r="D53" s="65" t="s">
        <v>8</v>
      </c>
      <c r="E53" s="71"/>
      <c r="F53" s="71">
        <v>30</v>
      </c>
      <c r="G53" s="71"/>
    </row>
    <row r="54" spans="1:7" ht="13.5" customHeight="1">
      <c r="A54" s="184">
        <v>3</v>
      </c>
      <c r="B54" s="30" t="s">
        <v>50</v>
      </c>
      <c r="C54" s="103">
        <v>5</v>
      </c>
      <c r="D54" s="318" t="s">
        <v>33</v>
      </c>
      <c r="E54" s="62">
        <v>20</v>
      </c>
      <c r="F54" s="62"/>
      <c r="G54" s="62">
        <v>20</v>
      </c>
    </row>
    <row r="55" spans="1:7" ht="13.5" customHeight="1">
      <c r="A55" s="68"/>
      <c r="B55" s="92" t="s">
        <v>51</v>
      </c>
      <c r="C55" s="103"/>
      <c r="D55" s="318"/>
      <c r="E55" s="62"/>
      <c r="F55" s="62"/>
      <c r="G55" s="62"/>
    </row>
    <row r="56" spans="1:7" ht="13.5" customHeight="1">
      <c r="A56" s="37"/>
      <c r="B56" s="92" t="s">
        <v>152</v>
      </c>
      <c r="C56" s="103"/>
      <c r="D56" s="318"/>
      <c r="E56" s="319"/>
      <c r="F56" s="319"/>
      <c r="G56" s="319"/>
    </row>
    <row r="57" spans="1:7" ht="13.5" customHeight="1">
      <c r="A57" s="37"/>
      <c r="B57" s="92" t="s">
        <v>157</v>
      </c>
      <c r="C57" s="103"/>
      <c r="D57" s="318"/>
      <c r="E57" s="319"/>
      <c r="F57" s="319"/>
      <c r="G57" s="319"/>
    </row>
    <row r="58" spans="1:7" ht="13.5" customHeight="1">
      <c r="A58" s="184">
        <v>4</v>
      </c>
      <c r="B58" s="92" t="s">
        <v>68</v>
      </c>
      <c r="C58" s="119">
        <v>4.5</v>
      </c>
      <c r="D58" s="65" t="s">
        <v>33</v>
      </c>
      <c r="E58" s="62">
        <v>20</v>
      </c>
      <c r="F58" s="62"/>
      <c r="G58" s="62">
        <v>20</v>
      </c>
    </row>
    <row r="59" spans="1:7" ht="13.5" customHeight="1">
      <c r="A59" s="184"/>
      <c r="B59" s="92" t="s">
        <v>69</v>
      </c>
      <c r="C59" s="119"/>
      <c r="D59" s="65"/>
      <c r="E59" s="62"/>
      <c r="F59" s="62"/>
      <c r="G59" s="62"/>
    </row>
    <row r="60" spans="1:7" ht="13.5" customHeight="1">
      <c r="A60" s="317"/>
      <c r="B60" s="92" t="s">
        <v>70</v>
      </c>
      <c r="C60" s="130"/>
      <c r="D60" s="65"/>
      <c r="E60" s="62"/>
      <c r="F60" s="62"/>
      <c r="G60" s="62"/>
    </row>
    <row r="61" spans="1:7" ht="13.5" customHeight="1">
      <c r="A61" s="317">
        <v>5</v>
      </c>
      <c r="B61" s="92" t="s">
        <v>71</v>
      </c>
      <c r="C61" s="119">
        <v>5</v>
      </c>
      <c r="D61" s="74" t="s">
        <v>8</v>
      </c>
      <c r="E61" s="71">
        <v>20</v>
      </c>
      <c r="F61" s="71"/>
      <c r="G61" s="71">
        <v>20</v>
      </c>
    </row>
    <row r="62" spans="1:7" ht="13.5" customHeight="1">
      <c r="A62" s="184">
        <v>6</v>
      </c>
      <c r="B62" s="92" t="s">
        <v>72</v>
      </c>
      <c r="C62" s="119">
        <v>5</v>
      </c>
      <c r="D62" s="65" t="s">
        <v>8</v>
      </c>
      <c r="E62" s="71">
        <v>20</v>
      </c>
      <c r="F62" s="71"/>
      <c r="G62" s="71">
        <v>20</v>
      </c>
    </row>
    <row r="63" spans="1:7" ht="13.5" customHeight="1">
      <c r="A63" s="184">
        <v>7</v>
      </c>
      <c r="B63" s="92" t="s">
        <v>83</v>
      </c>
      <c r="C63" s="158">
        <v>4</v>
      </c>
      <c r="D63" s="126" t="s">
        <v>33</v>
      </c>
      <c r="E63" s="160">
        <v>10</v>
      </c>
      <c r="F63" s="160"/>
      <c r="G63" s="160">
        <v>30</v>
      </c>
    </row>
    <row r="64" spans="1:7" ht="13.5" customHeight="1">
      <c r="A64" s="184">
        <v>8</v>
      </c>
      <c r="B64" s="92" t="s">
        <v>84</v>
      </c>
      <c r="C64" s="158">
        <v>4</v>
      </c>
      <c r="D64" s="126" t="s">
        <v>33</v>
      </c>
      <c r="E64" s="160">
        <v>10</v>
      </c>
      <c r="F64" s="160"/>
      <c r="G64" s="160">
        <v>20</v>
      </c>
    </row>
    <row r="65" spans="1:7" ht="13.5" customHeight="1">
      <c r="A65" s="184"/>
      <c r="B65" s="92" t="s">
        <v>85</v>
      </c>
      <c r="C65" s="158"/>
      <c r="D65" s="126"/>
      <c r="E65" s="160"/>
      <c r="F65" s="160"/>
      <c r="G65" s="160"/>
    </row>
    <row r="66" spans="1:7" ht="13.5" customHeight="1">
      <c r="A66" s="184"/>
      <c r="B66" s="92" t="s">
        <v>86</v>
      </c>
      <c r="C66" s="126"/>
      <c r="D66" s="126"/>
      <c r="E66" s="160"/>
      <c r="F66" s="160"/>
      <c r="G66" s="160"/>
    </row>
    <row r="67" spans="3:7" ht="13.5" customHeight="1">
      <c r="C67" s="1"/>
      <c r="D67" s="2"/>
      <c r="E67" s="2"/>
      <c r="F67" s="2"/>
      <c r="G67" s="2"/>
    </row>
    <row r="68" spans="2:7" ht="13.5" customHeight="1">
      <c r="B68" s="1" t="s">
        <v>153</v>
      </c>
      <c r="C68" s="316" t="s">
        <v>11</v>
      </c>
      <c r="D68" s="316"/>
      <c r="E68" s="316" t="s">
        <v>13</v>
      </c>
      <c r="F68" s="316" t="s">
        <v>14</v>
      </c>
      <c r="G68" s="316" t="s">
        <v>15</v>
      </c>
    </row>
    <row r="69" spans="1:7" ht="13.5" customHeight="1">
      <c r="A69" s="184">
        <v>1</v>
      </c>
      <c r="B69" s="92" t="s">
        <v>73</v>
      </c>
      <c r="C69" s="119">
        <v>5</v>
      </c>
      <c r="D69" s="65" t="s">
        <v>8</v>
      </c>
      <c r="E69" s="62">
        <v>20</v>
      </c>
      <c r="F69" s="62"/>
      <c r="G69" s="62">
        <v>20</v>
      </c>
    </row>
    <row r="70" spans="1:7" ht="13.5" customHeight="1">
      <c r="A70" s="184">
        <v>2</v>
      </c>
      <c r="B70" s="92" t="s">
        <v>74</v>
      </c>
      <c r="C70" s="119">
        <v>5</v>
      </c>
      <c r="D70" s="65" t="s">
        <v>8</v>
      </c>
      <c r="E70" s="62">
        <v>20</v>
      </c>
      <c r="F70" s="62"/>
      <c r="G70" s="62">
        <v>20</v>
      </c>
    </row>
    <row r="71" spans="1:7" ht="13.5" customHeight="1">
      <c r="A71" s="184">
        <v>3</v>
      </c>
      <c r="B71" s="92" t="s">
        <v>75</v>
      </c>
      <c r="C71" s="119">
        <v>5</v>
      </c>
      <c r="D71" s="65" t="s">
        <v>8</v>
      </c>
      <c r="E71" s="62">
        <v>20</v>
      </c>
      <c r="F71" s="62"/>
      <c r="G71" s="62">
        <v>20</v>
      </c>
    </row>
    <row r="72" spans="1:7" ht="13.5" customHeight="1">
      <c r="A72" s="184">
        <v>4</v>
      </c>
      <c r="B72" s="92" t="s">
        <v>91</v>
      </c>
      <c r="C72" s="163">
        <v>2.5</v>
      </c>
      <c r="D72" s="126" t="s">
        <v>33</v>
      </c>
      <c r="E72" s="160">
        <v>20</v>
      </c>
      <c r="F72" s="160"/>
      <c r="G72" s="160"/>
    </row>
    <row r="73" spans="1:7" ht="13.5" customHeight="1">
      <c r="A73" s="184">
        <v>5</v>
      </c>
      <c r="B73" s="92" t="s">
        <v>92</v>
      </c>
      <c r="C73" s="163">
        <v>2.5</v>
      </c>
      <c r="D73" s="126" t="s">
        <v>33</v>
      </c>
      <c r="E73" s="160"/>
      <c r="F73" s="160"/>
      <c r="G73" s="160">
        <v>20</v>
      </c>
    </row>
    <row r="74" spans="1:7" ht="13.5" customHeight="1">
      <c r="A74" s="184">
        <v>6</v>
      </c>
      <c r="B74" s="92" t="s">
        <v>93</v>
      </c>
      <c r="C74" s="163">
        <v>4</v>
      </c>
      <c r="D74" s="126" t="s">
        <v>33</v>
      </c>
      <c r="E74" s="160"/>
      <c r="F74" s="160"/>
      <c r="G74" s="160">
        <v>30</v>
      </c>
    </row>
    <row r="75" spans="1:7" ht="13.5" customHeight="1">
      <c r="A75" s="184">
        <v>7</v>
      </c>
      <c r="B75" s="67" t="s">
        <v>97</v>
      </c>
      <c r="C75" s="163">
        <v>6</v>
      </c>
      <c r="D75" s="126" t="s">
        <v>33</v>
      </c>
      <c r="E75" s="160"/>
      <c r="F75" s="160"/>
      <c r="G75" s="160"/>
    </row>
    <row r="76" spans="3:5" ht="13.5" customHeight="1">
      <c r="C76" s="1"/>
      <c r="E76" s="2"/>
    </row>
    <row r="77" spans="2:7" ht="13.5" customHeight="1">
      <c r="B77" s="1" t="s">
        <v>154</v>
      </c>
      <c r="C77" s="316" t="s">
        <v>11</v>
      </c>
      <c r="D77" s="316"/>
      <c r="E77" s="316" t="s">
        <v>13</v>
      </c>
      <c r="F77" s="316" t="s">
        <v>14</v>
      </c>
      <c r="G77" s="316" t="s">
        <v>15</v>
      </c>
    </row>
    <row r="78" spans="1:7" ht="13.5" customHeight="1">
      <c r="A78" s="320">
        <v>1</v>
      </c>
      <c r="B78" s="92" t="s">
        <v>76</v>
      </c>
      <c r="C78" s="321">
        <v>5</v>
      </c>
      <c r="D78" s="65" t="s">
        <v>8</v>
      </c>
      <c r="E78" s="62">
        <v>20</v>
      </c>
      <c r="F78" s="62"/>
      <c r="G78" s="62">
        <v>20</v>
      </c>
    </row>
    <row r="79" spans="1:7" ht="13.5" customHeight="1">
      <c r="A79" s="320"/>
      <c r="B79" s="92" t="s">
        <v>158</v>
      </c>
      <c r="C79" s="321"/>
      <c r="D79" s="65"/>
      <c r="E79" s="62"/>
      <c r="F79" s="62"/>
      <c r="G79" s="62"/>
    </row>
    <row r="80" spans="1:7" ht="13.5" customHeight="1">
      <c r="A80" s="320"/>
      <c r="B80" s="92" t="s">
        <v>77</v>
      </c>
      <c r="C80" s="321"/>
      <c r="D80" s="65"/>
      <c r="E80" s="62"/>
      <c r="F80" s="62"/>
      <c r="G80" s="62"/>
    </row>
    <row r="81" spans="1:7" ht="13.5" customHeight="1">
      <c r="A81" s="320"/>
      <c r="B81" s="92" t="s">
        <v>78</v>
      </c>
      <c r="C81" s="321"/>
      <c r="D81" s="65"/>
      <c r="E81" s="62"/>
      <c r="F81" s="62"/>
      <c r="G81" s="62"/>
    </row>
    <row r="82" spans="1:7" ht="13.5" customHeight="1">
      <c r="A82" s="320"/>
      <c r="B82" s="55" t="s">
        <v>79</v>
      </c>
      <c r="C82" s="322"/>
      <c r="D82" s="126"/>
      <c r="E82" s="160"/>
      <c r="F82" s="160"/>
      <c r="G82" s="160"/>
    </row>
    <row r="83" spans="1:7" ht="13.5" customHeight="1">
      <c r="A83" s="320">
        <v>2</v>
      </c>
      <c r="B83" s="55" t="s">
        <v>87</v>
      </c>
      <c r="C83" s="323">
        <v>4</v>
      </c>
      <c r="D83" s="126" t="s">
        <v>33</v>
      </c>
      <c r="E83" s="160"/>
      <c r="F83" s="160"/>
      <c r="G83" s="160">
        <v>30</v>
      </c>
    </row>
    <row r="84" spans="1:7" ht="13.5" customHeight="1">
      <c r="A84" s="320"/>
      <c r="B84" s="55" t="s">
        <v>88</v>
      </c>
      <c r="C84" s="323"/>
      <c r="D84" s="126"/>
      <c r="E84" s="160"/>
      <c r="F84" s="160"/>
      <c r="G84" s="160"/>
    </row>
    <row r="85" spans="1:7" ht="13.5" customHeight="1">
      <c r="A85" s="320"/>
      <c r="B85" s="55" t="s">
        <v>89</v>
      </c>
      <c r="C85" s="322"/>
      <c r="D85" s="126"/>
      <c r="E85" s="160"/>
      <c r="F85" s="160"/>
      <c r="G85" s="160"/>
    </row>
    <row r="86" spans="1:7" ht="13.5" customHeight="1">
      <c r="A86" s="184">
        <v>3</v>
      </c>
      <c r="B86" s="55" t="s">
        <v>155</v>
      </c>
      <c r="C86" s="163">
        <v>2.5</v>
      </c>
      <c r="D86" s="126" t="s">
        <v>33</v>
      </c>
      <c r="E86" s="160">
        <v>20</v>
      </c>
      <c r="F86" s="160"/>
      <c r="G86" s="160"/>
    </row>
    <row r="87" spans="1:7" ht="13.5" customHeight="1">
      <c r="A87" s="184">
        <v>4</v>
      </c>
      <c r="B87" s="92" t="s">
        <v>95</v>
      </c>
      <c r="C87" s="163">
        <v>3.5</v>
      </c>
      <c r="D87" s="126" t="s">
        <v>33</v>
      </c>
      <c r="E87" s="160"/>
      <c r="F87" s="160"/>
      <c r="G87" s="160">
        <v>30</v>
      </c>
    </row>
    <row r="88" spans="1:7" ht="13.5" customHeight="1">
      <c r="A88" s="184">
        <v>5</v>
      </c>
      <c r="B88" s="67" t="s">
        <v>98</v>
      </c>
      <c r="C88" s="163">
        <v>15</v>
      </c>
      <c r="D88" s="126"/>
      <c r="E88" s="160"/>
      <c r="F88" s="160"/>
      <c r="G88" s="16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88"/>
  <sheetViews>
    <sheetView zoomScale="90" zoomScaleNormal="90" zoomScalePageLayoutView="0" workbookViewId="0" topLeftCell="A28">
      <selection activeCell="B7" sqref="B7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15" ht="13.5" customHeight="1">
      <c r="A1" s="297" t="s">
        <v>156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 customHeight="1">
      <c r="A3" s="2"/>
      <c r="B3" s="7" t="s">
        <v>1</v>
      </c>
      <c r="C3" s="8"/>
      <c r="D3" s="8" t="s">
        <v>162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9" t="s">
        <v>2</v>
      </c>
    </row>
    <row r="5" ht="13.5" customHeight="1">
      <c r="B5" s="9" t="s">
        <v>3</v>
      </c>
    </row>
    <row r="6" ht="13.5" customHeight="1">
      <c r="B6" s="9" t="s">
        <v>4</v>
      </c>
    </row>
    <row r="7" ht="13.5" customHeight="1">
      <c r="B7" s="9" t="s">
        <v>161</v>
      </c>
    </row>
    <row r="8" spans="1:15" ht="13.5" customHeight="1">
      <c r="A8" s="10"/>
      <c r="B8" s="324"/>
      <c r="C8" s="324"/>
      <c r="D8" s="324"/>
      <c r="E8" s="325"/>
      <c r="F8" s="324"/>
      <c r="G8" s="324"/>
      <c r="H8" s="324"/>
      <c r="I8" s="324"/>
      <c r="J8" s="325"/>
      <c r="K8" s="325"/>
      <c r="L8" s="325"/>
      <c r="M8" s="325"/>
      <c r="N8" s="325"/>
      <c r="O8" s="325"/>
    </row>
    <row r="9" spans="2:5" ht="13.5" customHeight="1">
      <c r="B9" s="299"/>
      <c r="C9" s="1"/>
      <c r="E9" s="2"/>
    </row>
    <row r="10" spans="2:7" ht="13.5" customHeight="1">
      <c r="B10" s="1" t="s">
        <v>147</v>
      </c>
      <c r="C10" s="316" t="s">
        <v>11</v>
      </c>
      <c r="D10" s="316"/>
      <c r="E10" s="316" t="s">
        <v>13</v>
      </c>
      <c r="F10" s="316" t="s">
        <v>14</v>
      </c>
      <c r="G10" s="316" t="s">
        <v>15</v>
      </c>
    </row>
    <row r="11" spans="1:7" ht="13.5" customHeight="1">
      <c r="A11" s="301">
        <v>1</v>
      </c>
      <c r="B11" s="302" t="s">
        <v>25</v>
      </c>
      <c r="C11" s="46">
        <v>0.25</v>
      </c>
      <c r="D11" s="46" t="s">
        <v>26</v>
      </c>
      <c r="E11" s="43">
        <v>2</v>
      </c>
      <c r="F11" s="43"/>
      <c r="G11" s="303"/>
    </row>
    <row r="12" spans="1:7" ht="13.5" customHeight="1">
      <c r="A12" s="304">
        <v>2</v>
      </c>
      <c r="B12" s="38" t="s">
        <v>28</v>
      </c>
      <c r="C12" s="53">
        <v>0.25</v>
      </c>
      <c r="D12" s="53" t="s">
        <v>26</v>
      </c>
      <c r="E12" s="50">
        <v>2</v>
      </c>
      <c r="F12" s="50"/>
      <c r="G12" s="91"/>
    </row>
    <row r="13" spans="1:7" ht="13.5" customHeight="1">
      <c r="A13" s="304">
        <v>3</v>
      </c>
      <c r="B13" s="38" t="s">
        <v>29</v>
      </c>
      <c r="C13" s="53">
        <v>0.5</v>
      </c>
      <c r="D13" s="53" t="s">
        <v>26</v>
      </c>
      <c r="E13" s="50">
        <v>4</v>
      </c>
      <c r="F13" s="50"/>
      <c r="G13" s="91"/>
    </row>
    <row r="14" spans="1:7" ht="13.5" customHeight="1">
      <c r="A14" s="304">
        <v>4</v>
      </c>
      <c r="B14" s="92" t="s">
        <v>30</v>
      </c>
      <c r="C14" s="53">
        <v>0.5</v>
      </c>
      <c r="D14" s="53" t="s">
        <v>26</v>
      </c>
      <c r="E14" s="50">
        <v>4</v>
      </c>
      <c r="F14" s="50"/>
      <c r="G14" s="91"/>
    </row>
    <row r="15" spans="1:7" ht="13.5" customHeight="1">
      <c r="A15" s="304">
        <v>5</v>
      </c>
      <c r="B15" s="57" t="s">
        <v>32</v>
      </c>
      <c r="C15" s="65">
        <v>2</v>
      </c>
      <c r="D15" s="65" t="s">
        <v>33</v>
      </c>
      <c r="E15" s="62">
        <v>16</v>
      </c>
      <c r="F15" s="62"/>
      <c r="G15" s="101"/>
    </row>
    <row r="16" spans="1:7" ht="13.5" customHeight="1">
      <c r="A16" s="305">
        <v>6</v>
      </c>
      <c r="B16" s="81" t="s">
        <v>42</v>
      </c>
      <c r="C16" s="65">
        <v>5</v>
      </c>
      <c r="D16" s="53" t="s">
        <v>8</v>
      </c>
      <c r="E16" s="50">
        <v>20</v>
      </c>
      <c r="F16" s="50">
        <v>20</v>
      </c>
      <c r="G16" s="91"/>
    </row>
    <row r="17" spans="1:7" ht="13.5" customHeight="1">
      <c r="A17" s="305">
        <v>7</v>
      </c>
      <c r="B17" s="81" t="s">
        <v>44</v>
      </c>
      <c r="C17" s="53">
        <v>2</v>
      </c>
      <c r="D17" s="53" t="s">
        <v>33</v>
      </c>
      <c r="E17" s="50"/>
      <c r="F17" s="50">
        <v>20</v>
      </c>
      <c r="G17" s="91"/>
    </row>
    <row r="18" spans="1:7" ht="13.5" customHeight="1">
      <c r="A18" s="304">
        <v>8</v>
      </c>
      <c r="B18" s="81" t="s">
        <v>45</v>
      </c>
      <c r="C18" s="65">
        <v>3</v>
      </c>
      <c r="D18" s="53" t="s">
        <v>33</v>
      </c>
      <c r="E18" s="50"/>
      <c r="F18" s="50"/>
      <c r="G18" s="91">
        <v>30</v>
      </c>
    </row>
    <row r="19" spans="1:7" ht="13.5" customHeight="1">
      <c r="A19" s="305">
        <v>9</v>
      </c>
      <c r="B19" s="92" t="s">
        <v>54</v>
      </c>
      <c r="C19" s="119">
        <v>5</v>
      </c>
      <c r="D19" s="65" t="s">
        <v>8</v>
      </c>
      <c r="E19" s="62">
        <v>20</v>
      </c>
      <c r="F19" s="62"/>
      <c r="G19" s="101">
        <v>20</v>
      </c>
    </row>
    <row r="20" spans="1:7" ht="13.5" customHeight="1">
      <c r="A20" s="304">
        <v>10</v>
      </c>
      <c r="B20" s="92" t="s">
        <v>55</v>
      </c>
      <c r="C20" s="119">
        <v>5.5</v>
      </c>
      <c r="D20" s="74" t="s">
        <v>8</v>
      </c>
      <c r="E20" s="62">
        <v>20</v>
      </c>
      <c r="F20" s="62"/>
      <c r="G20" s="101">
        <v>30</v>
      </c>
    </row>
    <row r="21" spans="1:7" ht="13.5" customHeight="1">
      <c r="A21" s="306">
        <v>11</v>
      </c>
      <c r="B21" s="307" t="s">
        <v>139</v>
      </c>
      <c r="C21" s="308">
        <v>6</v>
      </c>
      <c r="D21" s="148" t="s">
        <v>8</v>
      </c>
      <c r="E21" s="145">
        <v>20</v>
      </c>
      <c r="F21" s="145">
        <v>30</v>
      </c>
      <c r="G21" s="177"/>
    </row>
    <row r="22" spans="3:5" ht="13.5" customHeight="1">
      <c r="C22" s="1"/>
      <c r="E22" s="2"/>
    </row>
    <row r="23" spans="2:7" ht="13.5" customHeight="1">
      <c r="B23" s="1" t="s">
        <v>148</v>
      </c>
      <c r="C23" s="300" t="s">
        <v>11</v>
      </c>
      <c r="D23" s="300"/>
      <c r="E23" s="300" t="s">
        <v>13</v>
      </c>
      <c r="F23" s="300" t="s">
        <v>14</v>
      </c>
      <c r="G23" s="300" t="s">
        <v>15</v>
      </c>
    </row>
    <row r="24" spans="1:7" ht="13.5" customHeight="1">
      <c r="A24" s="301">
        <v>1</v>
      </c>
      <c r="B24" s="309" t="s">
        <v>36</v>
      </c>
      <c r="C24" s="310">
        <v>2</v>
      </c>
      <c r="D24" s="310" t="s">
        <v>33</v>
      </c>
      <c r="E24" s="82">
        <v>16</v>
      </c>
      <c r="F24" s="82"/>
      <c r="G24" s="311"/>
    </row>
    <row r="25" spans="1:7" ht="13.5" customHeight="1">
      <c r="A25" s="305">
        <v>2</v>
      </c>
      <c r="B25" s="67" t="s">
        <v>37</v>
      </c>
      <c r="C25" s="65">
        <v>2</v>
      </c>
      <c r="D25" s="65" t="s">
        <v>33</v>
      </c>
      <c r="E25" s="62"/>
      <c r="F25" s="62">
        <v>30</v>
      </c>
      <c r="G25" s="101"/>
    </row>
    <row r="26" spans="1:7" ht="13.5" customHeight="1">
      <c r="A26" s="305">
        <v>3</v>
      </c>
      <c r="B26" s="67" t="s">
        <v>160</v>
      </c>
      <c r="C26" s="74">
        <v>6</v>
      </c>
      <c r="D26" s="74" t="s">
        <v>8</v>
      </c>
      <c r="E26" s="71">
        <v>20</v>
      </c>
      <c r="F26" s="71">
        <v>30</v>
      </c>
      <c r="G26" s="94"/>
    </row>
    <row r="27" spans="1:7" ht="13.5" customHeight="1">
      <c r="A27" s="326">
        <v>4</v>
      </c>
      <c r="B27" s="81" t="s">
        <v>56</v>
      </c>
      <c r="C27" s="119">
        <v>6</v>
      </c>
      <c r="D27" s="65" t="s">
        <v>8</v>
      </c>
      <c r="E27" s="62">
        <v>20</v>
      </c>
      <c r="F27" s="62"/>
      <c r="G27" s="101">
        <v>30</v>
      </c>
    </row>
    <row r="28" spans="1:7" ht="13.5" customHeight="1">
      <c r="A28" s="326">
        <v>5</v>
      </c>
      <c r="B28" s="92" t="s">
        <v>57</v>
      </c>
      <c r="C28" s="119">
        <v>5</v>
      </c>
      <c r="D28" s="126" t="s">
        <v>8</v>
      </c>
      <c r="E28" s="160">
        <v>10</v>
      </c>
      <c r="F28" s="160"/>
      <c r="G28" s="312">
        <v>30</v>
      </c>
    </row>
    <row r="29" spans="1:7" ht="13.5" customHeight="1">
      <c r="A29" s="304">
        <v>6</v>
      </c>
      <c r="B29" s="92" t="s">
        <v>58</v>
      </c>
      <c r="C29" s="119">
        <v>4</v>
      </c>
      <c r="D29" s="126" t="s">
        <v>33</v>
      </c>
      <c r="E29" s="160">
        <v>10</v>
      </c>
      <c r="F29" s="160"/>
      <c r="G29" s="312">
        <v>20</v>
      </c>
    </row>
    <row r="30" spans="1:7" ht="13.5" customHeight="1">
      <c r="A30" s="306">
        <v>7</v>
      </c>
      <c r="B30" s="307" t="s">
        <v>140</v>
      </c>
      <c r="C30" s="308">
        <v>5</v>
      </c>
      <c r="D30" s="148" t="s">
        <v>8</v>
      </c>
      <c r="E30" s="145">
        <v>30</v>
      </c>
      <c r="F30" s="145">
        <v>30</v>
      </c>
      <c r="G30" s="177"/>
    </row>
    <row r="31" spans="3:5" ht="13.5" customHeight="1">
      <c r="C31" s="1"/>
      <c r="E31" s="2"/>
    </row>
    <row r="32" spans="2:8" ht="13.5" customHeight="1">
      <c r="B32" s="1" t="s">
        <v>149</v>
      </c>
      <c r="C32" s="316" t="s">
        <v>11</v>
      </c>
      <c r="D32" s="316"/>
      <c r="E32" s="316" t="s">
        <v>13</v>
      </c>
      <c r="F32" s="316" t="s">
        <v>14</v>
      </c>
      <c r="G32" s="316" t="s">
        <v>15</v>
      </c>
      <c r="H32" s="327"/>
    </row>
    <row r="33" spans="1:8" ht="13.5" customHeight="1">
      <c r="A33" s="37">
        <v>1</v>
      </c>
      <c r="B33" s="309" t="s">
        <v>38</v>
      </c>
      <c r="C33" s="313">
        <v>2</v>
      </c>
      <c r="D33" s="310" t="s">
        <v>33</v>
      </c>
      <c r="E33" s="82"/>
      <c r="F33" s="82">
        <v>30</v>
      </c>
      <c r="G33" s="311"/>
      <c r="H33" s="328"/>
    </row>
    <row r="34" spans="1:8" ht="13.5" customHeight="1">
      <c r="A34" s="80">
        <v>2</v>
      </c>
      <c r="B34" s="81" t="s">
        <v>46</v>
      </c>
      <c r="C34" s="74">
        <v>6</v>
      </c>
      <c r="D34" s="89" t="s">
        <v>8</v>
      </c>
      <c r="E34" s="97">
        <v>20</v>
      </c>
      <c r="F34" s="97"/>
      <c r="G34" s="87">
        <v>30</v>
      </c>
      <c r="H34" s="329"/>
    </row>
    <row r="35" spans="1:8" ht="13.5" customHeight="1">
      <c r="A35" s="98">
        <v>3</v>
      </c>
      <c r="B35" s="81" t="s">
        <v>47</v>
      </c>
      <c r="C35" s="74">
        <v>5</v>
      </c>
      <c r="D35" s="89" t="s">
        <v>8</v>
      </c>
      <c r="E35" s="50">
        <v>30</v>
      </c>
      <c r="F35" s="50">
        <v>30</v>
      </c>
      <c r="G35" s="91"/>
      <c r="H35" s="329"/>
    </row>
    <row r="36" spans="1:8" ht="13.5" customHeight="1">
      <c r="A36" s="68">
        <v>4</v>
      </c>
      <c r="B36" s="81" t="s">
        <v>48</v>
      </c>
      <c r="C36" s="74">
        <v>1</v>
      </c>
      <c r="D36" s="53" t="s">
        <v>33</v>
      </c>
      <c r="E36" s="50"/>
      <c r="F36" s="50"/>
      <c r="G36" s="91">
        <v>10</v>
      </c>
      <c r="H36" s="180"/>
    </row>
    <row r="37" spans="1:7" ht="13.5" customHeight="1">
      <c r="A37" s="80">
        <v>5</v>
      </c>
      <c r="B37" s="92" t="s">
        <v>59</v>
      </c>
      <c r="C37" s="119">
        <v>4.5</v>
      </c>
      <c r="D37" s="65" t="s">
        <v>8</v>
      </c>
      <c r="E37" s="71">
        <v>20</v>
      </c>
      <c r="F37" s="71"/>
      <c r="G37" s="94">
        <v>20</v>
      </c>
    </row>
    <row r="38" spans="1:8" ht="13.5" customHeight="1">
      <c r="A38" s="37">
        <v>6</v>
      </c>
      <c r="B38" s="92" t="s">
        <v>60</v>
      </c>
      <c r="C38" s="119">
        <v>1</v>
      </c>
      <c r="D38" s="65" t="s">
        <v>33</v>
      </c>
      <c r="E38" s="62">
        <v>10</v>
      </c>
      <c r="F38" s="62"/>
      <c r="G38" s="101"/>
      <c r="H38" s="328"/>
    </row>
    <row r="39" spans="1:8" ht="13.5" customHeight="1">
      <c r="A39" s="68">
        <v>7</v>
      </c>
      <c r="B39" s="92" t="s">
        <v>61</v>
      </c>
      <c r="C39" s="119">
        <v>6</v>
      </c>
      <c r="D39" s="65" t="s">
        <v>8</v>
      </c>
      <c r="E39" s="62">
        <v>20</v>
      </c>
      <c r="F39" s="62"/>
      <c r="G39" s="101">
        <v>30</v>
      </c>
      <c r="H39" s="328"/>
    </row>
    <row r="40" spans="1:8" ht="13.5" customHeight="1">
      <c r="A40" s="37">
        <v>8</v>
      </c>
      <c r="B40" s="307" t="s">
        <v>62</v>
      </c>
      <c r="C40" s="308">
        <v>4.5</v>
      </c>
      <c r="D40" s="111" t="s">
        <v>33</v>
      </c>
      <c r="E40" s="139">
        <v>20</v>
      </c>
      <c r="F40" s="139"/>
      <c r="G40" s="315">
        <v>20</v>
      </c>
      <c r="H40" s="328"/>
    </row>
    <row r="41" spans="3:5" ht="13.5" customHeight="1">
      <c r="C41" s="1"/>
      <c r="E41" s="2"/>
    </row>
    <row r="42" spans="2:7" ht="13.5" customHeight="1">
      <c r="B42" s="1" t="s">
        <v>150</v>
      </c>
      <c r="C42" s="300" t="s">
        <v>11</v>
      </c>
      <c r="D42" s="300"/>
      <c r="E42" s="300" t="s">
        <v>13</v>
      </c>
      <c r="F42" s="300" t="s">
        <v>14</v>
      </c>
      <c r="G42" s="300" t="s">
        <v>15</v>
      </c>
    </row>
    <row r="43" spans="1:7" ht="13.5" customHeight="1">
      <c r="A43" s="68">
        <v>1</v>
      </c>
      <c r="B43" s="67" t="s">
        <v>39</v>
      </c>
      <c r="C43" s="74">
        <v>2</v>
      </c>
      <c r="D43" s="65" t="s">
        <v>33</v>
      </c>
      <c r="E43" s="62"/>
      <c r="F43" s="62">
        <v>30</v>
      </c>
      <c r="G43" s="62"/>
    </row>
    <row r="44" spans="1:8" ht="13.5" customHeight="1">
      <c r="A44" s="99">
        <v>3</v>
      </c>
      <c r="B44" s="100" t="s">
        <v>49</v>
      </c>
      <c r="C44" s="74">
        <v>5</v>
      </c>
      <c r="D44" s="53" t="s">
        <v>33</v>
      </c>
      <c r="E44" s="62">
        <v>20</v>
      </c>
      <c r="F44" s="62"/>
      <c r="G44" s="62">
        <v>20</v>
      </c>
      <c r="H44" s="328"/>
    </row>
    <row r="45" spans="1:7" ht="13.5" customHeight="1">
      <c r="A45" s="68">
        <v>4</v>
      </c>
      <c r="B45" s="92" t="s">
        <v>63</v>
      </c>
      <c r="C45" s="119">
        <v>3</v>
      </c>
      <c r="D45" s="65" t="s">
        <v>33</v>
      </c>
      <c r="E45" s="71">
        <v>30</v>
      </c>
      <c r="F45" s="71"/>
      <c r="G45" s="71">
        <v>15</v>
      </c>
    </row>
    <row r="46" spans="1:7" ht="13.5" customHeight="1">
      <c r="A46" s="37">
        <v>5</v>
      </c>
      <c r="B46" s="92" t="s">
        <v>64</v>
      </c>
      <c r="C46" s="119">
        <v>5</v>
      </c>
      <c r="D46" s="65" t="s">
        <v>8</v>
      </c>
      <c r="E46" s="62">
        <v>30</v>
      </c>
      <c r="F46" s="62"/>
      <c r="G46" s="62">
        <v>30</v>
      </c>
    </row>
    <row r="47" spans="1:7" ht="13.5" customHeight="1">
      <c r="A47" s="68">
        <v>6</v>
      </c>
      <c r="B47" s="92" t="s">
        <v>65</v>
      </c>
      <c r="C47" s="119">
        <v>5</v>
      </c>
      <c r="D47" s="65" t="s">
        <v>8</v>
      </c>
      <c r="E47" s="62">
        <v>20</v>
      </c>
      <c r="F47" s="62"/>
      <c r="G47" s="62">
        <v>20</v>
      </c>
    </row>
    <row r="48" spans="1:7" ht="13.5" customHeight="1">
      <c r="A48" s="68">
        <v>7</v>
      </c>
      <c r="B48" s="92" t="s">
        <v>66</v>
      </c>
      <c r="C48" s="119">
        <v>5</v>
      </c>
      <c r="D48" s="65" t="s">
        <v>8</v>
      </c>
      <c r="E48" s="71">
        <v>20</v>
      </c>
      <c r="F48" s="71"/>
      <c r="G48" s="71">
        <v>20</v>
      </c>
    </row>
    <row r="49" spans="1:7" ht="13.5" customHeight="1">
      <c r="A49" s="68">
        <v>8</v>
      </c>
      <c r="B49" s="92" t="s">
        <v>67</v>
      </c>
      <c r="C49" s="119">
        <v>5</v>
      </c>
      <c r="D49" s="65" t="s">
        <v>8</v>
      </c>
      <c r="E49" s="71">
        <v>20</v>
      </c>
      <c r="F49" s="71"/>
      <c r="G49" s="71">
        <v>20</v>
      </c>
    </row>
    <row r="50" spans="3:5" ht="13.5" customHeight="1">
      <c r="C50" s="1"/>
      <c r="E50" s="2"/>
    </row>
    <row r="51" spans="2:7" ht="13.5" customHeight="1">
      <c r="B51" s="1" t="s">
        <v>151</v>
      </c>
      <c r="C51" s="316" t="s">
        <v>11</v>
      </c>
      <c r="D51" s="316"/>
      <c r="E51" s="316" t="s">
        <v>13</v>
      </c>
      <c r="F51" s="316" t="s">
        <v>14</v>
      </c>
      <c r="G51" s="316" t="s">
        <v>15</v>
      </c>
    </row>
    <row r="52" spans="1:7" ht="13.5" customHeight="1">
      <c r="A52" s="317">
        <v>1</v>
      </c>
      <c r="B52" s="57" t="s">
        <v>31</v>
      </c>
      <c r="C52" s="65">
        <v>0.5</v>
      </c>
      <c r="D52" s="65" t="s">
        <v>26</v>
      </c>
      <c r="E52" s="62">
        <v>4</v>
      </c>
      <c r="F52" s="62"/>
      <c r="G52" s="62"/>
    </row>
    <row r="53" spans="1:7" ht="13.5" customHeight="1">
      <c r="A53" s="184">
        <v>2</v>
      </c>
      <c r="B53" s="67" t="s">
        <v>40</v>
      </c>
      <c r="C53" s="74">
        <v>2</v>
      </c>
      <c r="D53" s="65" t="s">
        <v>8</v>
      </c>
      <c r="E53" s="71"/>
      <c r="F53" s="71">
        <v>30</v>
      </c>
      <c r="G53" s="71"/>
    </row>
    <row r="54" spans="1:7" ht="13.5" customHeight="1">
      <c r="A54" s="184">
        <v>3</v>
      </c>
      <c r="B54" s="30" t="s">
        <v>50</v>
      </c>
      <c r="C54" s="103">
        <v>5</v>
      </c>
      <c r="D54" s="318" t="s">
        <v>33</v>
      </c>
      <c r="E54" s="62">
        <v>20</v>
      </c>
      <c r="F54" s="62"/>
      <c r="G54" s="62">
        <v>20</v>
      </c>
    </row>
    <row r="55" spans="1:7" ht="13.5" customHeight="1">
      <c r="A55" s="68"/>
      <c r="B55" s="92" t="s">
        <v>51</v>
      </c>
      <c r="C55" s="103"/>
      <c r="D55" s="318"/>
      <c r="E55" s="62"/>
      <c r="F55" s="62"/>
      <c r="G55" s="62"/>
    </row>
    <row r="56" spans="1:7" ht="13.5" customHeight="1">
      <c r="A56" s="68"/>
      <c r="B56" s="92" t="s">
        <v>152</v>
      </c>
      <c r="C56" s="103"/>
      <c r="D56" s="318"/>
      <c r="E56" s="62"/>
      <c r="F56" s="62"/>
      <c r="G56" s="62"/>
    </row>
    <row r="57" spans="1:7" ht="13.5" customHeight="1">
      <c r="A57" s="37"/>
      <c r="B57" s="92" t="s">
        <v>157</v>
      </c>
      <c r="C57" s="103"/>
      <c r="D57" s="318"/>
      <c r="E57" s="319"/>
      <c r="F57" s="319"/>
      <c r="G57" s="319"/>
    </row>
    <row r="58" spans="1:7" ht="13.5" customHeight="1">
      <c r="A58" s="184">
        <v>4</v>
      </c>
      <c r="B58" s="92" t="s">
        <v>68</v>
      </c>
      <c r="C58" s="119">
        <v>4.5</v>
      </c>
      <c r="D58" s="65" t="s">
        <v>33</v>
      </c>
      <c r="E58" s="62">
        <v>20</v>
      </c>
      <c r="F58" s="62"/>
      <c r="G58" s="62">
        <v>20</v>
      </c>
    </row>
    <row r="59" spans="1:7" ht="13.5" customHeight="1">
      <c r="A59" s="184"/>
      <c r="B59" s="92" t="s">
        <v>69</v>
      </c>
      <c r="C59" s="119"/>
      <c r="D59" s="65"/>
      <c r="E59" s="62"/>
      <c r="F59" s="62"/>
      <c r="G59" s="62"/>
    </row>
    <row r="60" spans="1:7" ht="13.5" customHeight="1">
      <c r="A60" s="317"/>
      <c r="B60" s="92" t="s">
        <v>70</v>
      </c>
      <c r="C60" s="130"/>
      <c r="D60" s="65"/>
      <c r="E60" s="62"/>
      <c r="F60" s="62"/>
      <c r="G60" s="62"/>
    </row>
    <row r="61" spans="1:7" ht="13.5" customHeight="1">
      <c r="A61" s="317">
        <v>5</v>
      </c>
      <c r="B61" s="92" t="s">
        <v>71</v>
      </c>
      <c r="C61" s="119">
        <v>5</v>
      </c>
      <c r="D61" s="74" t="s">
        <v>8</v>
      </c>
      <c r="E61" s="71">
        <v>20</v>
      </c>
      <c r="F61" s="71"/>
      <c r="G61" s="71">
        <v>20</v>
      </c>
    </row>
    <row r="62" spans="1:7" ht="13.5" customHeight="1">
      <c r="A62" s="184">
        <v>6</v>
      </c>
      <c r="B62" s="92" t="s">
        <v>72</v>
      </c>
      <c r="C62" s="119">
        <v>5</v>
      </c>
      <c r="D62" s="65" t="s">
        <v>8</v>
      </c>
      <c r="E62" s="71">
        <v>20</v>
      </c>
      <c r="F62" s="71"/>
      <c r="G62" s="71">
        <v>20</v>
      </c>
    </row>
    <row r="63" spans="1:7" ht="13.5" customHeight="1">
      <c r="A63" s="184">
        <v>7</v>
      </c>
      <c r="B63" s="92" t="s">
        <v>141</v>
      </c>
      <c r="C63" s="158">
        <v>4</v>
      </c>
      <c r="D63" s="126" t="s">
        <v>33</v>
      </c>
      <c r="E63" s="160">
        <v>10</v>
      </c>
      <c r="F63" s="160"/>
      <c r="G63" s="160">
        <v>20</v>
      </c>
    </row>
    <row r="64" spans="1:7" ht="13.5" customHeight="1">
      <c r="A64" s="184">
        <v>8</v>
      </c>
      <c r="B64" s="92" t="s">
        <v>84</v>
      </c>
      <c r="C64" s="158">
        <v>4</v>
      </c>
      <c r="D64" s="126" t="s">
        <v>33</v>
      </c>
      <c r="E64" s="160">
        <v>20</v>
      </c>
      <c r="F64" s="160"/>
      <c r="G64" s="160">
        <v>20</v>
      </c>
    </row>
    <row r="65" spans="1:7" ht="13.5" customHeight="1">
      <c r="A65" s="184"/>
      <c r="B65" s="92" t="s">
        <v>142</v>
      </c>
      <c r="C65" s="158"/>
      <c r="D65" s="126"/>
      <c r="E65" s="160"/>
      <c r="F65" s="160"/>
      <c r="G65" s="160"/>
    </row>
    <row r="66" spans="1:7" ht="13.5" customHeight="1">
      <c r="A66" s="184"/>
      <c r="B66" s="92" t="s">
        <v>143</v>
      </c>
      <c r="C66" s="126"/>
      <c r="D66" s="126"/>
      <c r="E66" s="160"/>
      <c r="F66" s="160"/>
      <c r="G66" s="160"/>
    </row>
    <row r="67" spans="3:8" ht="13.5" customHeight="1">
      <c r="C67" s="1"/>
      <c r="D67" s="2"/>
      <c r="E67" s="2"/>
      <c r="F67" s="2"/>
      <c r="G67" s="2"/>
      <c r="H67" s="2"/>
    </row>
    <row r="68" spans="2:7" ht="13.5" customHeight="1">
      <c r="B68" s="1" t="s">
        <v>153</v>
      </c>
      <c r="C68" s="316" t="s">
        <v>11</v>
      </c>
      <c r="D68" s="316"/>
      <c r="E68" s="316" t="s">
        <v>13</v>
      </c>
      <c r="F68" s="316" t="s">
        <v>14</v>
      </c>
      <c r="G68" s="316" t="s">
        <v>15</v>
      </c>
    </row>
    <row r="69" spans="1:7" ht="13.5" customHeight="1">
      <c r="A69" s="184">
        <v>1</v>
      </c>
      <c r="B69" s="92" t="s">
        <v>73</v>
      </c>
      <c r="C69" s="119">
        <v>5</v>
      </c>
      <c r="D69" s="65" t="s">
        <v>8</v>
      </c>
      <c r="E69" s="62">
        <v>20</v>
      </c>
      <c r="F69" s="62"/>
      <c r="G69" s="62">
        <v>20</v>
      </c>
    </row>
    <row r="70" spans="1:7" ht="13.5" customHeight="1">
      <c r="A70" s="184">
        <v>2</v>
      </c>
      <c r="B70" s="92" t="s">
        <v>74</v>
      </c>
      <c r="C70" s="119">
        <v>5</v>
      </c>
      <c r="D70" s="65" t="s">
        <v>8</v>
      </c>
      <c r="E70" s="62">
        <v>20</v>
      </c>
      <c r="F70" s="62"/>
      <c r="G70" s="62">
        <v>20</v>
      </c>
    </row>
    <row r="71" spans="1:7" ht="13.5" customHeight="1">
      <c r="A71" s="184">
        <v>3</v>
      </c>
      <c r="B71" s="92" t="s">
        <v>138</v>
      </c>
      <c r="C71" s="119">
        <v>5</v>
      </c>
      <c r="D71" s="65" t="s">
        <v>8</v>
      </c>
      <c r="E71" s="62">
        <v>20</v>
      </c>
      <c r="F71" s="62"/>
      <c r="G71" s="62">
        <v>20</v>
      </c>
    </row>
    <row r="72" spans="1:7" ht="13.5" customHeight="1">
      <c r="A72" s="184">
        <v>4</v>
      </c>
      <c r="B72" s="92" t="s">
        <v>91</v>
      </c>
      <c r="C72" s="163">
        <v>2.5</v>
      </c>
      <c r="D72" s="126" t="s">
        <v>33</v>
      </c>
      <c r="E72" s="160">
        <v>20</v>
      </c>
      <c r="F72" s="160"/>
      <c r="G72" s="160"/>
    </row>
    <row r="73" spans="1:7" ht="13.5" customHeight="1">
      <c r="A73" s="184">
        <v>5</v>
      </c>
      <c r="B73" s="92" t="s">
        <v>92</v>
      </c>
      <c r="C73" s="163">
        <v>2.5</v>
      </c>
      <c r="D73" s="126" t="s">
        <v>33</v>
      </c>
      <c r="E73" s="160"/>
      <c r="F73" s="160"/>
      <c r="G73" s="160">
        <v>20</v>
      </c>
    </row>
    <row r="74" spans="1:7" ht="13.5" customHeight="1">
      <c r="A74" s="184">
        <v>6</v>
      </c>
      <c r="B74" s="92" t="s">
        <v>93</v>
      </c>
      <c r="C74" s="163">
        <v>4</v>
      </c>
      <c r="D74" s="126" t="s">
        <v>33</v>
      </c>
      <c r="E74" s="160"/>
      <c r="F74" s="160"/>
      <c r="G74" s="160">
        <v>30</v>
      </c>
    </row>
    <row r="75" spans="1:7" ht="13.5" customHeight="1">
      <c r="A75" s="184">
        <v>7</v>
      </c>
      <c r="B75" s="67" t="s">
        <v>97</v>
      </c>
      <c r="C75" s="163">
        <v>6</v>
      </c>
      <c r="D75" s="126" t="s">
        <v>33</v>
      </c>
      <c r="E75" s="160"/>
      <c r="F75" s="160"/>
      <c r="G75" s="160"/>
    </row>
    <row r="76" spans="3:5" ht="13.5" customHeight="1">
      <c r="C76" s="1"/>
      <c r="E76" s="2"/>
    </row>
    <row r="77" spans="2:7" ht="13.5" customHeight="1">
      <c r="B77" s="1" t="s">
        <v>154</v>
      </c>
      <c r="C77" s="316" t="s">
        <v>11</v>
      </c>
      <c r="D77" s="316"/>
      <c r="E77" s="316" t="s">
        <v>13</v>
      </c>
      <c r="F77" s="316" t="s">
        <v>14</v>
      </c>
      <c r="G77" s="316" t="s">
        <v>15</v>
      </c>
    </row>
    <row r="78" spans="1:7" ht="13.5" customHeight="1">
      <c r="A78" s="184">
        <v>1</v>
      </c>
      <c r="B78" s="92" t="s">
        <v>76</v>
      </c>
      <c r="C78" s="119">
        <v>5</v>
      </c>
      <c r="D78" s="65" t="s">
        <v>8</v>
      </c>
      <c r="E78" s="62">
        <v>20</v>
      </c>
      <c r="F78" s="62"/>
      <c r="G78" s="62">
        <v>20</v>
      </c>
    </row>
    <row r="79" spans="1:7" ht="13.5" customHeight="1">
      <c r="A79" s="184"/>
      <c r="B79" s="92" t="s">
        <v>158</v>
      </c>
      <c r="C79" s="119"/>
      <c r="D79" s="65"/>
      <c r="E79" s="62"/>
      <c r="F79" s="62"/>
      <c r="G79" s="62"/>
    </row>
    <row r="80" spans="1:7" ht="13.5" customHeight="1">
      <c r="A80" s="184"/>
      <c r="B80" s="92" t="s">
        <v>77</v>
      </c>
      <c r="C80" s="119"/>
      <c r="D80" s="65"/>
      <c r="E80" s="62"/>
      <c r="F80" s="62"/>
      <c r="G80" s="62"/>
    </row>
    <row r="81" spans="1:7" ht="13.5" customHeight="1">
      <c r="A81" s="184"/>
      <c r="B81" s="92" t="s">
        <v>78</v>
      </c>
      <c r="C81" s="119"/>
      <c r="D81" s="65"/>
      <c r="E81" s="62"/>
      <c r="F81" s="62"/>
      <c r="G81" s="62"/>
    </row>
    <row r="82" spans="1:7" ht="13.5" customHeight="1">
      <c r="A82" s="184"/>
      <c r="B82" s="55" t="s">
        <v>79</v>
      </c>
      <c r="C82" s="126"/>
      <c r="D82" s="126"/>
      <c r="E82" s="160"/>
      <c r="F82" s="160"/>
      <c r="G82" s="160"/>
    </row>
    <row r="83" spans="1:7" ht="13.5" customHeight="1">
      <c r="A83" s="184">
        <v>2</v>
      </c>
      <c r="B83" s="92" t="s">
        <v>87</v>
      </c>
      <c r="C83" s="163">
        <v>4</v>
      </c>
      <c r="D83" s="126" t="s">
        <v>33</v>
      </c>
      <c r="E83" s="160">
        <v>10</v>
      </c>
      <c r="F83" s="160"/>
      <c r="G83" s="160">
        <v>20</v>
      </c>
    </row>
    <row r="84" spans="1:7" ht="13.5" customHeight="1">
      <c r="A84" s="184"/>
      <c r="B84" s="92" t="s">
        <v>144</v>
      </c>
      <c r="C84" s="163"/>
      <c r="D84" s="126"/>
      <c r="E84" s="160"/>
      <c r="F84" s="160"/>
      <c r="G84" s="160"/>
    </row>
    <row r="85" spans="1:7" ht="13.5" customHeight="1">
      <c r="A85" s="184"/>
      <c r="B85" s="92" t="s">
        <v>145</v>
      </c>
      <c r="C85" s="126"/>
      <c r="D85" s="126"/>
      <c r="E85" s="160"/>
      <c r="F85" s="160"/>
      <c r="G85" s="160"/>
    </row>
    <row r="86" spans="1:7" ht="13.5" customHeight="1">
      <c r="A86" s="184">
        <v>3</v>
      </c>
      <c r="B86" s="92" t="s">
        <v>155</v>
      </c>
      <c r="C86" s="163">
        <v>2.5</v>
      </c>
      <c r="D86" s="126" t="s">
        <v>33</v>
      </c>
      <c r="E86" s="160">
        <v>20</v>
      </c>
      <c r="F86" s="160"/>
      <c r="G86" s="160"/>
    </row>
    <row r="87" spans="1:7" ht="13.5" customHeight="1">
      <c r="A87" s="184">
        <v>4</v>
      </c>
      <c r="B87" s="92" t="s">
        <v>95</v>
      </c>
      <c r="C87" s="163">
        <v>3.5</v>
      </c>
      <c r="D87" s="126" t="s">
        <v>33</v>
      </c>
      <c r="E87" s="160"/>
      <c r="F87" s="160"/>
      <c r="G87" s="160">
        <v>30</v>
      </c>
    </row>
    <row r="88" spans="1:7" ht="13.5" customHeight="1">
      <c r="A88" s="184">
        <v>5</v>
      </c>
      <c r="B88" s="67" t="s">
        <v>98</v>
      </c>
      <c r="C88" s="163">
        <v>15</v>
      </c>
      <c r="D88" s="126"/>
      <c r="E88" s="160"/>
      <c r="F88" s="160"/>
      <c r="G88" s="16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Aleksandra Kiślak-Malinowska</cp:lastModifiedBy>
  <dcterms:created xsi:type="dcterms:W3CDTF">2019-03-18T20:03:54Z</dcterms:created>
  <dcterms:modified xsi:type="dcterms:W3CDTF">2021-02-28T13:23:43Z</dcterms:modified>
  <cp:category/>
  <cp:version/>
  <cp:contentType/>
  <cp:contentStatus/>
</cp:coreProperties>
</file>