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9195" activeTab="2"/>
  </bookViews>
  <sheets>
    <sheet name="MS_zestawienie" sheetId="1" r:id="rId1"/>
    <sheet name="NM_zestawienie" sheetId="2" r:id="rId2"/>
    <sheet name="MS_semestry" sheetId="3" r:id="rId3"/>
    <sheet name="NM_semestry" sheetId="4" r:id="rId4"/>
  </sheets>
  <definedNames>
    <definedName name="_xlnm.Print_Area" localSheetId="2">'MS_semestry'!$A$1:$I$57</definedName>
    <definedName name="_xlnm.Print_Area" localSheetId="0">'MS_zestawienie'!$A$1:$O$112</definedName>
    <definedName name="_xlnm.Print_Area" localSheetId="3">'NM_semestry'!$A$1:$H$57</definedName>
    <definedName name="_xlnm.Print_Area" localSheetId="1">'NM_zestawienie'!$A$1:$O$112</definedName>
  </definedNames>
  <calcPr fullCalcOnLoad="1"/>
</workbook>
</file>

<file path=xl/sharedStrings.xml><?xml version="1.0" encoding="utf-8"?>
<sst xmlns="http://schemas.openxmlformats.org/spreadsheetml/2006/main" count="611" uniqueCount="170">
  <si>
    <t xml:space="preserve">    MATHEMATICS, speciality: Applied Mathematics </t>
  </si>
  <si>
    <t>Educational profile: general academic</t>
  </si>
  <si>
    <t>Form of studies:  full-time</t>
  </si>
  <si>
    <t>Level of qualification: second degree studies</t>
  </si>
  <si>
    <t>Qualifications gained: second degree studies</t>
  </si>
  <si>
    <t>No.</t>
  </si>
  <si>
    <t>Name of subject/ module</t>
  </si>
  <si>
    <t>exam</t>
  </si>
  <si>
    <t xml:space="preserve"> Hours in semester</t>
  </si>
  <si>
    <t>sem.</t>
  </si>
  <si>
    <t>ECTS</t>
  </si>
  <si>
    <t>in</t>
  </si>
  <si>
    <t>lect.</t>
  </si>
  <si>
    <t xml:space="preserve">exerc. </t>
  </si>
  <si>
    <t>lab.</t>
  </si>
  <si>
    <t>others</t>
  </si>
  <si>
    <t>self-study</t>
  </si>
  <si>
    <t>lect.+exerc.</t>
  </si>
  <si>
    <t>contact</t>
  </si>
  <si>
    <t>practical</t>
  </si>
  <si>
    <t>together</t>
  </si>
  <si>
    <t>status</t>
  </si>
  <si>
    <t>General requirements</t>
  </si>
  <si>
    <t>Ergonomics</t>
  </si>
  <si>
    <t>zal.</t>
  </si>
  <si>
    <t>o</t>
  </si>
  <si>
    <t>Intellectual property protection</t>
  </si>
  <si>
    <t>Etiquette</t>
  </si>
  <si>
    <t>Safety and hygiene at work</t>
  </si>
  <si>
    <t>Humanity and sociology course 1</t>
  </si>
  <si>
    <t>zal_O</t>
  </si>
  <si>
    <t>f</t>
  </si>
  <si>
    <t>h</t>
  </si>
  <si>
    <t>Humanity and sociology course 2</t>
  </si>
  <si>
    <t>Specialized workshop of mathematical English</t>
  </si>
  <si>
    <t>Foreign language II. 1</t>
  </si>
  <si>
    <t>Foreign language II. 2</t>
  </si>
  <si>
    <t>Basic subjects</t>
  </si>
  <si>
    <t>Mathematical analysis II</t>
  </si>
  <si>
    <t>Egz.</t>
  </si>
  <si>
    <t>Complex analysis</t>
  </si>
  <si>
    <t>Functional analysis</t>
  </si>
  <si>
    <t>Subjects for field of study</t>
  </si>
  <si>
    <t>Algebra II</t>
  </si>
  <si>
    <t>Advanced numerical methods</t>
  </si>
  <si>
    <t>Subject to be choosen 1</t>
  </si>
  <si>
    <t>History of mathematics ^^^</t>
  </si>
  <si>
    <t>Polish school of mathematics ^^^</t>
  </si>
  <si>
    <t>Mathematical logic</t>
  </si>
  <si>
    <t>Subjects for speciality</t>
  </si>
  <si>
    <t>Differential equations II</t>
  </si>
  <si>
    <t>Elements of the mathematics of life insurance</t>
  </si>
  <si>
    <t>Statistical packages</t>
  </si>
  <si>
    <t>Estimation theory</t>
  </si>
  <si>
    <t>Elements of risk theory</t>
  </si>
  <si>
    <t>Subject to be choosen 2</t>
  </si>
  <si>
    <t>Advanced programming ^</t>
  </si>
  <si>
    <t>Discrete mathematics ^</t>
  </si>
  <si>
    <t>Subject to be choosen 3</t>
  </si>
  <si>
    <t>Operating research II ^^</t>
  </si>
  <si>
    <t>Optimization methods II ^^</t>
  </si>
  <si>
    <t>Stochastic processes</t>
  </si>
  <si>
    <t>Verification of statistical hypotheses</t>
  </si>
  <si>
    <t>Specialising</t>
  </si>
  <si>
    <t>Specialized lecture 1</t>
  </si>
  <si>
    <t>Specialized lecture 2</t>
  </si>
  <si>
    <t>Seminar for the master's degree 1</t>
  </si>
  <si>
    <t>Specialized lecture 3</t>
  </si>
  <si>
    <t>Seminar for the master's degree 2</t>
  </si>
  <si>
    <t>Seminar for the master's degree 3</t>
  </si>
  <si>
    <t>Others</t>
  </si>
  <si>
    <t>Professional practice</t>
  </si>
  <si>
    <t>Diploma Thesis</t>
  </si>
  <si>
    <t>Together:</t>
  </si>
  <si>
    <t>exams</t>
  </si>
  <si>
    <t>lec.</t>
  </si>
  <si>
    <t>exer.</t>
  </si>
  <si>
    <t>lec.+ex.</t>
  </si>
  <si>
    <t>contact.</t>
  </si>
  <si>
    <t>pract.</t>
  </si>
  <si>
    <t>semester 1</t>
  </si>
  <si>
    <t>semester 2</t>
  </si>
  <si>
    <t>semester 3</t>
  </si>
  <si>
    <t>semester 4</t>
  </si>
  <si>
    <t>Number of exams/ ECTS</t>
  </si>
  <si>
    <t>1ECTS</t>
  </si>
  <si>
    <t>I</t>
  </si>
  <si>
    <t>ECTS:</t>
  </si>
  <si>
    <t>Hours</t>
  </si>
  <si>
    <t>II</t>
  </si>
  <si>
    <t>Percentage of  ECTS</t>
  </si>
  <si>
    <t>summary</t>
  </si>
  <si>
    <t>%</t>
  </si>
  <si>
    <t>for each field of study</t>
  </si>
  <si>
    <t>in ECTS</t>
  </si>
  <si>
    <t xml:space="preserve">Together in plan of studies </t>
  </si>
  <si>
    <t>field of study</t>
  </si>
  <si>
    <t>requiring  the direct contact</t>
  </si>
  <si>
    <t>with an academic teacher*</t>
  </si>
  <si>
    <t>in basic  sciences</t>
  </si>
  <si>
    <t>of practical nature</t>
  </si>
  <si>
    <t xml:space="preserve">(laboratories, projects, workshops) </t>
  </si>
  <si>
    <t xml:space="preserve">general academic to be realized </t>
  </si>
  <si>
    <t>with another field of study</t>
  </si>
  <si>
    <t>Humanity and social subjects</t>
  </si>
  <si>
    <t>subjects to be chosen  - at least 30% of ECTS</t>
  </si>
  <si>
    <t>Together % of ECTS</t>
  </si>
  <si>
    <t>Note: applies to graduates of first and second degree of related fields of studies</t>
  </si>
  <si>
    <t>in order to apply for second degree studies the student has to posses the diplomma of  the first degree studies or second degree master studies</t>
  </si>
  <si>
    <t>After admission for the second degree studies, a student of relational field of studies is obliged to complete all lacking educational effects in category of</t>
  </si>
  <si>
    <t>knowlegde, skills and social competences required for the first degree studies. It is possible to complete additional subjects up to 30 ECTS</t>
  </si>
  <si>
    <t xml:space="preserve">with the first degree students. The student obliged to complete his/her knowledge, abilities and social competences may realize them </t>
  </si>
  <si>
    <t>through individual organization of studies. Possible program differences the student should realize during four semesters of studies.</t>
  </si>
  <si>
    <t>Necessary educational effects:</t>
  </si>
  <si>
    <t>in the category of knowledge</t>
  </si>
  <si>
    <t>is familiar with the concepts and methods of mathematical logic, set theory and discrete mathematics contained in other disciplines of mathematics</t>
  </si>
  <si>
    <t xml:space="preserve">is familiar with the basics of differential and integrable calculus of functions of one or many variables, and also used in other branches of mathematics, </t>
  </si>
  <si>
    <t>with special emphasis on linear algebra and topology</t>
  </si>
  <si>
    <t>in the category of skills</t>
  </si>
  <si>
    <t>uses correctly prepositional logic  and quantifiers, can correctly use also in a colloquial language</t>
  </si>
  <si>
    <t>uses the language of set theory while interpreting issues from different areas of mathematics</t>
  </si>
  <si>
    <t>can define functions, also with the use of limits, and describe their properties</t>
  </si>
  <si>
    <t>knows how to use the theorems and methods of differential calculus of functions with one or many variables</t>
  </si>
  <si>
    <t>knows how to interpret and explain functional dependences</t>
  </si>
  <si>
    <t>uses the notion of vector space, linear transformations, vector, matrix</t>
  </si>
  <si>
    <t>notes the presence of algebraic structures (groups, rings, vector spaces)</t>
  </si>
  <si>
    <t>can find matrices of linear transformations in different databases, calculates the eigenvalues and eigenvectors of the matrix</t>
  </si>
  <si>
    <t xml:space="preserve">knows how to use a topological property sets and features to solve qualitative tasks </t>
  </si>
  <si>
    <t>uses the concept of probability space, can build and analyze mathematical model of random experiment</t>
  </si>
  <si>
    <t>can determine parameters of the distribution of a random variable with discrete and continuous distribution</t>
  </si>
  <si>
    <t>in the category of social competences</t>
  </si>
  <si>
    <t>is able to formulate opinions concerning the basic issues of mathematics</t>
  </si>
  <si>
    <t>can work as a team, understands the need for systematic work in all projects that have a long-term nature</t>
  </si>
  <si>
    <t xml:space="preserve">    MATHEMATICS, speciality: Teaching Mathematics </t>
  </si>
  <si>
    <t>obszar</t>
  </si>
  <si>
    <t>Topology II</t>
  </si>
  <si>
    <t>Psychological-pedagogical practical training</t>
  </si>
  <si>
    <t>Theoretical physics</t>
  </si>
  <si>
    <t>Selected topics in number theory ^</t>
  </si>
  <si>
    <t>Theoretical arithmetic ^</t>
  </si>
  <si>
    <t>Differential geometry II</t>
  </si>
  <si>
    <t>Przedmiot do wyboru 3</t>
  </si>
  <si>
    <t>Non-Euclidean geometry ^^</t>
  </si>
  <si>
    <t>Projective geometry ^^</t>
  </si>
  <si>
    <t xml:space="preserve"> ECTS</t>
  </si>
  <si>
    <t>In order to study "teaching mathematics" the student is obliged to have necessary skills to teach at school.</t>
  </si>
  <si>
    <t>(speciality: teaching mathematics during the first degree studies)</t>
  </si>
  <si>
    <t>Semester 1</t>
  </si>
  <si>
    <t>exc.</t>
  </si>
  <si>
    <t>Foreign language II.1</t>
  </si>
  <si>
    <t>Statistics package</t>
  </si>
  <si>
    <t>Semester 2</t>
  </si>
  <si>
    <t xml:space="preserve">Foreign language II. 2 </t>
  </si>
  <si>
    <t xml:space="preserve">Specialized lecture 2 </t>
  </si>
  <si>
    <t>Semester 3</t>
  </si>
  <si>
    <t>Semester 4</t>
  </si>
  <si>
    <t>Semestr 1</t>
  </si>
  <si>
    <t>Semestr 2</t>
  </si>
  <si>
    <t>Foreign language II .2</t>
  </si>
  <si>
    <t>Semestr 3</t>
  </si>
  <si>
    <t xml:space="preserve">Seminar for the master's degree 2 </t>
  </si>
  <si>
    <t>Semestr 4</t>
  </si>
  <si>
    <t>Psychology II</t>
  </si>
  <si>
    <t>Pedagogy II</t>
  </si>
  <si>
    <t>Teaching methods of mathematics II</t>
  </si>
  <si>
    <t>Half-year practical training - mathematics- post-primary school</t>
  </si>
  <si>
    <t>Areas of academic study/academic disciplines/fields of study: Science/Mathematics/Informaction science</t>
  </si>
  <si>
    <t>2019/20</t>
  </si>
  <si>
    <t>science/ Mathematics/Mathematics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</si>
  <si>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xxxxxxxxxxxxxxxxxxxxxxxxxxxxxxxxxxxx x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</si>
</sst>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2" fillId="3" borderId="0" applyNumberFormat="0" applyBorder="0" applyAlignment="0" applyProtection="0"/>
    <xf numFmtId="0" fontId="56" fillId="4" borderId="0" applyNumberFormat="0" applyBorder="0" applyAlignment="0" applyProtection="0"/>
    <xf numFmtId="0" fontId="2" fillId="5" borderId="0" applyNumberFormat="0" applyBorder="0" applyAlignment="0" applyProtection="0"/>
    <xf numFmtId="0" fontId="56" fillId="6" borderId="0" applyNumberFormat="0" applyBorder="0" applyAlignment="0" applyProtection="0"/>
    <xf numFmtId="0" fontId="2" fillId="7" borderId="0" applyNumberFormat="0" applyBorder="0" applyAlignment="0" applyProtection="0"/>
    <xf numFmtId="0" fontId="56" fillId="8" borderId="0" applyNumberFormat="0" applyBorder="0" applyAlignment="0" applyProtection="0"/>
    <xf numFmtId="0" fontId="2" fillId="9" borderId="0" applyNumberFormat="0" applyBorder="0" applyAlignment="0" applyProtection="0"/>
    <xf numFmtId="0" fontId="56" fillId="10" borderId="0" applyNumberFormat="0" applyBorder="0" applyAlignment="0" applyProtection="0"/>
    <xf numFmtId="0" fontId="2" fillId="11" borderId="0" applyNumberFormat="0" applyBorder="0" applyAlignment="0" applyProtection="0"/>
    <xf numFmtId="0" fontId="56" fillId="12" borderId="0" applyNumberFormat="0" applyBorder="0" applyAlignment="0" applyProtection="0"/>
    <xf numFmtId="0" fontId="2" fillId="13" borderId="0" applyNumberFormat="0" applyBorder="0" applyAlignment="0" applyProtection="0"/>
    <xf numFmtId="0" fontId="56" fillId="14" borderId="0" applyNumberFormat="0" applyBorder="0" applyAlignment="0" applyProtection="0"/>
    <xf numFmtId="0" fontId="2" fillId="15" borderId="0" applyNumberFormat="0" applyBorder="0" applyAlignment="0" applyProtection="0"/>
    <xf numFmtId="0" fontId="56" fillId="16" borderId="0" applyNumberFormat="0" applyBorder="0" applyAlignment="0" applyProtection="0"/>
    <xf numFmtId="0" fontId="2" fillId="17" borderId="0" applyNumberFormat="0" applyBorder="0" applyAlignment="0" applyProtection="0"/>
    <xf numFmtId="0" fontId="56" fillId="18" borderId="0" applyNumberFormat="0" applyBorder="0" applyAlignment="0" applyProtection="0"/>
    <xf numFmtId="0" fontId="2" fillId="19" borderId="0" applyNumberFormat="0" applyBorder="0" applyAlignment="0" applyProtection="0"/>
    <xf numFmtId="0" fontId="56" fillId="20" borderId="0" applyNumberFormat="0" applyBorder="0" applyAlignment="0" applyProtection="0"/>
    <xf numFmtId="0" fontId="2" fillId="9" borderId="0" applyNumberFormat="0" applyBorder="0" applyAlignment="0" applyProtection="0"/>
    <xf numFmtId="0" fontId="56" fillId="21" borderId="0" applyNumberFormat="0" applyBorder="0" applyAlignment="0" applyProtection="0"/>
    <xf numFmtId="0" fontId="2" fillId="15" borderId="0" applyNumberFormat="0" applyBorder="0" applyAlignment="0" applyProtection="0"/>
    <xf numFmtId="0" fontId="56" fillId="22" borderId="0" applyNumberFormat="0" applyBorder="0" applyAlignment="0" applyProtection="0"/>
    <xf numFmtId="0" fontId="2" fillId="23" borderId="0" applyNumberFormat="0" applyBorder="0" applyAlignment="0" applyProtection="0"/>
    <xf numFmtId="0" fontId="57" fillId="24" borderId="0" applyNumberFormat="0" applyBorder="0" applyAlignment="0" applyProtection="0"/>
    <xf numFmtId="0" fontId="3" fillId="25" borderId="0" applyNumberFormat="0" applyBorder="0" applyAlignment="0" applyProtection="0"/>
    <xf numFmtId="0" fontId="57" fillId="26" borderId="0" applyNumberFormat="0" applyBorder="0" applyAlignment="0" applyProtection="0"/>
    <xf numFmtId="0" fontId="3" fillId="17" borderId="0" applyNumberFormat="0" applyBorder="0" applyAlignment="0" applyProtection="0"/>
    <xf numFmtId="0" fontId="57" fillId="27" borderId="0" applyNumberFormat="0" applyBorder="0" applyAlignment="0" applyProtection="0"/>
    <xf numFmtId="0" fontId="3" fillId="19" borderId="0" applyNumberFormat="0" applyBorder="0" applyAlignment="0" applyProtection="0"/>
    <xf numFmtId="0" fontId="57" fillId="28" borderId="0" applyNumberFormat="0" applyBorder="0" applyAlignment="0" applyProtection="0"/>
    <xf numFmtId="0" fontId="3" fillId="29" borderId="0" applyNumberFormat="0" applyBorder="0" applyAlignment="0" applyProtection="0"/>
    <xf numFmtId="0" fontId="57" fillId="30" borderId="0" applyNumberFormat="0" applyBorder="0" applyAlignment="0" applyProtection="0"/>
    <xf numFmtId="0" fontId="3" fillId="31" borderId="0" applyNumberFormat="0" applyBorder="0" applyAlignment="0" applyProtection="0"/>
    <xf numFmtId="0" fontId="57" fillId="32" borderId="0" applyNumberFormat="0" applyBorder="0" applyAlignment="0" applyProtection="0"/>
    <xf numFmtId="0" fontId="3" fillId="33" borderId="0" applyNumberFormat="0" applyBorder="0" applyAlignment="0" applyProtection="0"/>
    <xf numFmtId="0" fontId="57" fillId="34" borderId="0" applyNumberFormat="0" applyBorder="0" applyAlignment="0" applyProtection="0"/>
    <xf numFmtId="0" fontId="3" fillId="35" borderId="0" applyNumberFormat="0" applyBorder="0" applyAlignment="0" applyProtection="0"/>
    <xf numFmtId="0" fontId="57" fillId="36" borderId="0" applyNumberFormat="0" applyBorder="0" applyAlignment="0" applyProtection="0"/>
    <xf numFmtId="0" fontId="3" fillId="37" borderId="0" applyNumberFormat="0" applyBorder="0" applyAlignment="0" applyProtection="0"/>
    <xf numFmtId="0" fontId="57" fillId="38" borderId="0" applyNumberFormat="0" applyBorder="0" applyAlignment="0" applyProtection="0"/>
    <xf numFmtId="0" fontId="3" fillId="39" borderId="0" applyNumberFormat="0" applyBorder="0" applyAlignment="0" applyProtection="0"/>
    <xf numFmtId="0" fontId="57" fillId="40" borderId="0" applyNumberFormat="0" applyBorder="0" applyAlignment="0" applyProtection="0"/>
    <xf numFmtId="0" fontId="3" fillId="29" borderId="0" applyNumberFormat="0" applyBorder="0" applyAlignment="0" applyProtection="0"/>
    <xf numFmtId="0" fontId="57" fillId="41" borderId="0" applyNumberFormat="0" applyBorder="0" applyAlignment="0" applyProtection="0"/>
    <xf numFmtId="0" fontId="3" fillId="31" borderId="0" applyNumberFormat="0" applyBorder="0" applyAlignment="0" applyProtection="0"/>
    <xf numFmtId="0" fontId="57" fillId="42" borderId="0" applyNumberFormat="0" applyBorder="0" applyAlignment="0" applyProtection="0"/>
    <xf numFmtId="0" fontId="3" fillId="43" borderId="0" applyNumberFormat="0" applyBorder="0" applyAlignment="0" applyProtection="0"/>
    <xf numFmtId="0" fontId="58" fillId="44" borderId="1" applyNumberFormat="0" applyAlignment="0" applyProtection="0"/>
    <xf numFmtId="0" fontId="4" fillId="13" borderId="2" applyNumberFormat="0" applyAlignment="0" applyProtection="0"/>
    <xf numFmtId="0" fontId="59" fillId="45" borderId="3" applyNumberFormat="0" applyAlignment="0" applyProtection="0"/>
    <xf numFmtId="0" fontId="5" fillId="46" borderId="4" applyNumberFormat="0" applyAlignment="0" applyProtection="0"/>
    <xf numFmtId="0" fontId="6" fillId="7" borderId="0" applyNumberFormat="0" applyBorder="0" applyAlignment="0" applyProtection="0"/>
    <xf numFmtId="0" fontId="60" fillId="4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1" fillId="0" borderId="5" applyNumberFormat="0" applyFill="0" applyAlignment="0" applyProtection="0"/>
    <xf numFmtId="0" fontId="7" fillId="0" borderId="6" applyNumberFormat="0" applyFill="0" applyAlignment="0" applyProtection="0"/>
    <xf numFmtId="0" fontId="62" fillId="48" borderId="7" applyNumberFormat="0" applyAlignment="0" applyProtection="0"/>
    <xf numFmtId="0" fontId="8" fillId="49" borderId="8" applyNumberFormat="0" applyAlignment="0" applyProtection="0"/>
    <xf numFmtId="0" fontId="63" fillId="0" borderId="9" applyNumberFormat="0" applyFill="0" applyAlignment="0" applyProtection="0"/>
    <xf numFmtId="0" fontId="9" fillId="0" borderId="10" applyNumberFormat="0" applyFill="0" applyAlignment="0" applyProtection="0"/>
    <xf numFmtId="0" fontId="64" fillId="0" borderId="11" applyNumberFormat="0" applyFill="0" applyAlignment="0" applyProtection="0"/>
    <xf numFmtId="0" fontId="10" fillId="0" borderId="12" applyNumberFormat="0" applyFill="0" applyAlignment="0" applyProtection="0"/>
    <xf numFmtId="0" fontId="65" fillId="0" borderId="13" applyNumberFormat="0" applyFill="0" applyAlignment="0" applyProtection="0"/>
    <xf numFmtId="0" fontId="11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66" fillId="51" borderId="0" applyNumberFormat="0" applyBorder="0" applyAlignment="0" applyProtection="0"/>
    <xf numFmtId="0" fontId="13" fillId="0" borderId="0">
      <alignment/>
      <protection/>
    </xf>
    <xf numFmtId="0" fontId="67" fillId="45" borderId="1" applyNumberFormat="0" applyAlignment="0" applyProtection="0"/>
    <xf numFmtId="0" fontId="14" fillId="46" borderId="2" applyNumberFormat="0" applyAlignment="0" applyProtection="0"/>
    <xf numFmtId="9" fontId="1" fillId="0" borderId="0" applyFill="0" applyBorder="0" applyAlignment="0" applyProtection="0"/>
    <xf numFmtId="0" fontId="68" fillId="0" borderId="15" applyNumberFormat="0" applyFill="0" applyAlignment="0" applyProtection="0"/>
    <xf numFmtId="0" fontId="15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5" borderId="0" applyNumberFormat="0" applyBorder="0" applyAlignment="0" applyProtection="0"/>
    <xf numFmtId="0" fontId="72" fillId="5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3" fillId="0" borderId="0" xfId="85" applyFont="1" applyFill="1" applyAlignment="1">
      <alignment horizontal="center"/>
      <protection/>
    </xf>
    <xf numFmtId="0" fontId="2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3" fillId="0" borderId="0" xfId="85" applyFont="1" applyFill="1">
      <alignment/>
      <protection/>
    </xf>
    <xf numFmtId="0" fontId="24" fillId="0" borderId="0" xfId="85" applyFont="1" applyFill="1">
      <alignment/>
      <protection/>
    </xf>
    <xf numFmtId="0" fontId="13" fillId="0" borderId="0" xfId="85" applyFont="1" applyFill="1" applyAlignment="1">
      <alignment horizontal="center"/>
      <protection/>
    </xf>
    <xf numFmtId="0" fontId="25" fillId="0" borderId="19" xfId="85" applyFont="1" applyFill="1" applyBorder="1">
      <alignment/>
      <protection/>
    </xf>
    <xf numFmtId="0" fontId="25" fillId="0" borderId="20" xfId="85" applyFont="1" applyFill="1" applyBorder="1">
      <alignment/>
      <protection/>
    </xf>
    <xf numFmtId="0" fontId="25" fillId="0" borderId="20" xfId="85" applyFont="1" applyFill="1" applyBorder="1" applyAlignment="1">
      <alignment horizontal="center"/>
      <protection/>
    </xf>
    <xf numFmtId="0" fontId="25" fillId="0" borderId="21" xfId="85" applyFont="1" applyFill="1" applyBorder="1" applyAlignment="1">
      <alignment vertical="center"/>
      <protection/>
    </xf>
    <xf numFmtId="0" fontId="25" fillId="0" borderId="22" xfId="85" applyFont="1" applyFill="1" applyBorder="1" applyAlignment="1">
      <alignment vertical="center"/>
      <protection/>
    </xf>
    <xf numFmtId="0" fontId="25" fillId="0" borderId="23" xfId="85" applyFont="1" applyFill="1" applyBorder="1" applyAlignment="1">
      <alignment vertical="center"/>
      <protection/>
    </xf>
    <xf numFmtId="0" fontId="25" fillId="0" borderId="0" xfId="85" applyFont="1" applyFill="1" applyBorder="1" applyAlignment="1">
      <alignment vertical="center"/>
      <protection/>
    </xf>
    <xf numFmtId="0" fontId="26" fillId="0" borderId="24" xfId="85" applyFont="1" applyFill="1" applyBorder="1">
      <alignment/>
      <protection/>
    </xf>
    <xf numFmtId="0" fontId="26" fillId="0" borderId="0" xfId="85" applyFont="1" applyFill="1" applyBorder="1">
      <alignment/>
      <protection/>
    </xf>
    <xf numFmtId="0" fontId="25" fillId="0" borderId="24" xfId="85" applyFont="1" applyFill="1" applyBorder="1">
      <alignment/>
      <protection/>
    </xf>
    <xf numFmtId="0" fontId="25" fillId="0" borderId="0" xfId="85" applyFont="1" applyFill="1" applyBorder="1" applyAlignment="1">
      <alignment horizontal="center"/>
      <protection/>
    </xf>
    <xf numFmtId="0" fontId="26" fillId="0" borderId="25" xfId="85" applyFont="1" applyFill="1" applyBorder="1" applyAlignment="1">
      <alignment/>
      <protection/>
    </xf>
    <xf numFmtId="0" fontId="13" fillId="0" borderId="25" xfId="85" applyFont="1" applyFill="1" applyBorder="1" applyAlignment="1">
      <alignment/>
      <protection/>
    </xf>
    <xf numFmtId="0" fontId="13" fillId="0" borderId="0" xfId="85" applyFont="1" applyFill="1" applyBorder="1" applyAlignment="1">
      <alignment/>
      <protection/>
    </xf>
    <xf numFmtId="0" fontId="24" fillId="0" borderId="24" xfId="85" applyFont="1" applyFill="1" applyBorder="1">
      <alignment/>
      <protection/>
    </xf>
    <xf numFmtId="0" fontId="26" fillId="0" borderId="26" xfId="85" applyFont="1" applyFill="1" applyBorder="1">
      <alignment/>
      <protection/>
    </xf>
    <xf numFmtId="0" fontId="25" fillId="0" borderId="25" xfId="85" applyFont="1" applyFill="1" applyBorder="1">
      <alignment/>
      <protection/>
    </xf>
    <xf numFmtId="0" fontId="26" fillId="0" borderId="27" xfId="85" applyFont="1" applyFill="1" applyBorder="1" applyAlignment="1">
      <alignment horizontal="center"/>
      <protection/>
    </xf>
    <xf numFmtId="0" fontId="27" fillId="0" borderId="0" xfId="85" applyFont="1" applyFill="1" applyBorder="1" applyAlignment="1">
      <alignment horizontal="left"/>
      <protection/>
    </xf>
    <xf numFmtId="0" fontId="26" fillId="0" borderId="26" xfId="85" applyFont="1" applyFill="1" applyBorder="1" applyAlignment="1">
      <alignment horizontal="center"/>
      <protection/>
    </xf>
    <xf numFmtId="0" fontId="28" fillId="0" borderId="26" xfId="0" applyFont="1" applyFill="1" applyBorder="1" applyAlignment="1">
      <alignment/>
    </xf>
    <xf numFmtId="0" fontId="29" fillId="0" borderId="23" xfId="0" applyFont="1" applyFill="1" applyBorder="1" applyAlignment="1">
      <alignment horizontal="center"/>
    </xf>
    <xf numFmtId="0" fontId="13" fillId="0" borderId="23" xfId="85" applyFont="1" applyFill="1" applyBorder="1" applyAlignment="1">
      <alignment horizontal="center"/>
      <protection/>
    </xf>
    <xf numFmtId="0" fontId="13" fillId="0" borderId="21" xfId="85" applyFont="1" applyFill="1" applyBorder="1" applyAlignment="1">
      <alignment horizontal="center"/>
      <protection/>
    </xf>
    <xf numFmtId="0" fontId="24" fillId="0" borderId="28" xfId="85" applyFont="1" applyFill="1" applyBorder="1" applyAlignment="1">
      <alignment horizontal="center"/>
      <protection/>
    </xf>
    <xf numFmtId="0" fontId="24" fillId="0" borderId="29" xfId="85" applyFont="1" applyFill="1" applyBorder="1" applyAlignment="1">
      <alignment horizontal="center"/>
      <protection/>
    </xf>
    <xf numFmtId="0" fontId="24" fillId="0" borderId="30" xfId="85" applyFont="1" applyFill="1" applyBorder="1" applyAlignment="1">
      <alignment horizontal="center"/>
      <protection/>
    </xf>
    <xf numFmtId="0" fontId="13" fillId="0" borderId="28" xfId="85" applyFont="1" applyFill="1" applyBorder="1" applyAlignment="1">
      <alignment horizontal="center"/>
      <protection/>
    </xf>
    <xf numFmtId="0" fontId="13" fillId="0" borderId="29" xfId="85" applyFont="1" applyFill="1" applyBorder="1" applyAlignment="1">
      <alignment horizontal="center"/>
      <protection/>
    </xf>
    <xf numFmtId="0" fontId="13" fillId="0" borderId="31" xfId="85" applyFont="1" applyFill="1" applyBorder="1" applyAlignment="1">
      <alignment horizontal="center"/>
      <protection/>
    </xf>
    <xf numFmtId="0" fontId="13" fillId="0" borderId="0" xfId="85" applyFont="1" applyFill="1" applyBorder="1" applyAlignment="1">
      <alignment horizontal="center"/>
      <protection/>
    </xf>
    <xf numFmtId="0" fontId="24" fillId="0" borderId="32" xfId="85" applyFont="1" applyFill="1" applyBorder="1" applyAlignment="1">
      <alignment horizontal="center"/>
      <protection/>
    </xf>
    <xf numFmtId="0" fontId="24" fillId="0" borderId="26" xfId="85" applyFont="1" applyFill="1" applyBorder="1" applyAlignment="1">
      <alignment horizontal="center"/>
      <protection/>
    </xf>
    <xf numFmtId="0" fontId="24" fillId="0" borderId="21" xfId="85" applyFont="1" applyFill="1" applyBorder="1" applyAlignment="1">
      <alignment horizontal="center"/>
      <protection/>
    </xf>
    <xf numFmtId="0" fontId="13" fillId="0" borderId="32" xfId="85" applyFont="1" applyFill="1" applyBorder="1" applyAlignment="1">
      <alignment horizontal="center"/>
      <protection/>
    </xf>
    <xf numFmtId="0" fontId="13" fillId="0" borderId="26" xfId="85" applyFont="1" applyFill="1" applyBorder="1" applyAlignment="1">
      <alignment horizontal="center"/>
      <protection/>
    </xf>
    <xf numFmtId="0" fontId="13" fillId="0" borderId="33" xfId="85" applyFont="1" applyFill="1" applyBorder="1" applyAlignment="1">
      <alignment horizontal="center"/>
      <protection/>
    </xf>
    <xf numFmtId="0" fontId="28" fillId="0" borderId="19" xfId="0" applyFont="1" applyFill="1" applyBorder="1" applyAlignment="1">
      <alignment/>
    </xf>
    <xf numFmtId="0" fontId="29" fillId="0" borderId="34" xfId="0" applyFont="1" applyFill="1" applyBorder="1" applyAlignment="1">
      <alignment horizontal="center"/>
    </xf>
    <xf numFmtId="0" fontId="24" fillId="0" borderId="23" xfId="85" applyFont="1" applyFill="1" applyBorder="1" applyAlignment="1">
      <alignment horizontal="center"/>
      <protection/>
    </xf>
    <xf numFmtId="0" fontId="24" fillId="0" borderId="35" xfId="85" applyFont="1" applyFill="1" applyBorder="1" applyAlignment="1">
      <alignment horizontal="center"/>
      <protection/>
    </xf>
    <xf numFmtId="0" fontId="24" fillId="0" borderId="19" xfId="85" applyFont="1" applyFill="1" applyBorder="1" applyAlignment="1">
      <alignment horizontal="center"/>
      <protection/>
    </xf>
    <xf numFmtId="0" fontId="24" fillId="0" borderId="36" xfId="85" applyFont="1" applyFill="1" applyBorder="1" applyAlignment="1">
      <alignment horizontal="center"/>
      <protection/>
    </xf>
    <xf numFmtId="0" fontId="13" fillId="0" borderId="35" xfId="85" applyFont="1" applyFill="1" applyBorder="1" applyAlignment="1">
      <alignment horizontal="center"/>
      <protection/>
    </xf>
    <xf numFmtId="0" fontId="13" fillId="0" borderId="19" xfId="85" applyFont="1" applyFill="1" applyBorder="1" applyAlignment="1">
      <alignment horizontal="center"/>
      <protection/>
    </xf>
    <xf numFmtId="0" fontId="13" fillId="0" borderId="37" xfId="85" applyFont="1" applyFill="1" applyBorder="1" applyAlignment="1">
      <alignment horizontal="center"/>
      <protection/>
    </xf>
    <xf numFmtId="0" fontId="26" fillId="0" borderId="19" xfId="85" applyFont="1" applyFill="1" applyBorder="1" applyAlignment="1">
      <alignment horizontal="center"/>
      <protection/>
    </xf>
    <xf numFmtId="0" fontId="23" fillId="0" borderId="27" xfId="85" applyFont="1" applyFill="1" applyBorder="1" applyAlignment="1">
      <alignment/>
      <protection/>
    </xf>
    <xf numFmtId="0" fontId="27" fillId="0" borderId="0" xfId="85" applyFont="1" applyFill="1" applyBorder="1" applyAlignment="1">
      <alignment/>
      <protection/>
    </xf>
    <xf numFmtId="0" fontId="27" fillId="0" borderId="0" xfId="85" applyFont="1" applyFill="1" applyBorder="1" applyAlignment="1">
      <alignment horizontal="center"/>
      <protection/>
    </xf>
    <xf numFmtId="0" fontId="26" fillId="0" borderId="24" xfId="85" applyFont="1" applyFill="1" applyBorder="1" applyAlignment="1">
      <alignment horizontal="center"/>
      <protection/>
    </xf>
    <xf numFmtId="0" fontId="1" fillId="0" borderId="26" xfId="0" applyFont="1" applyFill="1" applyBorder="1" applyAlignment="1">
      <alignment horizontal="center"/>
    </xf>
    <xf numFmtId="0" fontId="24" fillId="0" borderId="31" xfId="85" applyFont="1" applyFill="1" applyBorder="1" applyAlignment="1">
      <alignment horizontal="center"/>
      <protection/>
    </xf>
    <xf numFmtId="0" fontId="24" fillId="0" borderId="33" xfId="85" applyFont="1" applyFill="1" applyBorder="1" applyAlignment="1">
      <alignment horizontal="center"/>
      <protection/>
    </xf>
    <xf numFmtId="0" fontId="24" fillId="0" borderId="38" xfId="85" applyFont="1" applyFill="1" applyBorder="1" applyAlignment="1">
      <alignment horizontal="center"/>
      <protection/>
    </xf>
    <xf numFmtId="0" fontId="24" fillId="0" borderId="39" xfId="85" applyFont="1" applyFill="1" applyBorder="1" applyAlignment="1">
      <alignment horizontal="center"/>
      <protection/>
    </xf>
    <xf numFmtId="0" fontId="24" fillId="0" borderId="40" xfId="85" applyFont="1" applyFill="1" applyBorder="1" applyAlignment="1">
      <alignment horizontal="center"/>
      <protection/>
    </xf>
    <xf numFmtId="0" fontId="13" fillId="0" borderId="38" xfId="85" applyFont="1" applyFill="1" applyBorder="1" applyAlignment="1">
      <alignment horizontal="center"/>
      <protection/>
    </xf>
    <xf numFmtId="0" fontId="13" fillId="0" borderId="39" xfId="85" applyFont="1" applyFill="1" applyBorder="1" applyAlignment="1">
      <alignment horizontal="center"/>
      <protection/>
    </xf>
    <xf numFmtId="0" fontId="13" fillId="0" borderId="40" xfId="85" applyFont="1" applyFill="1" applyBorder="1" applyAlignment="1">
      <alignment horizontal="center"/>
      <protection/>
    </xf>
    <xf numFmtId="0" fontId="20" fillId="0" borderId="26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4" fillId="0" borderId="0" xfId="85" applyFont="1" applyFill="1" applyBorder="1" applyAlignment="1">
      <alignment horizontal="center"/>
      <protection/>
    </xf>
    <xf numFmtId="0" fontId="20" fillId="0" borderId="26" xfId="0" applyFont="1" applyFill="1" applyBorder="1" applyAlignment="1">
      <alignment horizontal="right" vertical="center"/>
    </xf>
    <xf numFmtId="0" fontId="29" fillId="0" borderId="26" xfId="0" applyFont="1" applyFill="1" applyBorder="1" applyAlignment="1">
      <alignment horizontal="center"/>
    </xf>
    <xf numFmtId="0" fontId="24" fillId="0" borderId="37" xfId="85" applyFont="1" applyFill="1" applyBorder="1" applyAlignment="1">
      <alignment horizontal="center"/>
      <protection/>
    </xf>
    <xf numFmtId="0" fontId="1" fillId="0" borderId="21" xfId="85" applyFont="1" applyFill="1" applyBorder="1" applyAlignment="1">
      <alignment horizontal="center"/>
      <protection/>
    </xf>
    <xf numFmtId="0" fontId="29" fillId="0" borderId="28" xfId="85" applyFont="1" applyFill="1" applyBorder="1" applyAlignment="1">
      <alignment horizontal="center"/>
      <protection/>
    </xf>
    <xf numFmtId="0" fontId="29" fillId="0" borderId="29" xfId="85" applyFont="1" applyFill="1" applyBorder="1" applyAlignment="1">
      <alignment horizontal="center"/>
      <protection/>
    </xf>
    <xf numFmtId="0" fontId="29" fillId="0" borderId="31" xfId="85" applyFont="1" applyFill="1" applyBorder="1" applyAlignment="1">
      <alignment horizontal="center"/>
      <protection/>
    </xf>
    <xf numFmtId="0" fontId="1" fillId="0" borderId="28" xfId="85" applyFont="1" applyFill="1" applyBorder="1" applyAlignment="1">
      <alignment horizontal="center"/>
      <protection/>
    </xf>
    <xf numFmtId="0" fontId="1" fillId="0" borderId="29" xfId="85" applyFont="1" applyFill="1" applyBorder="1" applyAlignment="1">
      <alignment horizontal="center"/>
      <protection/>
    </xf>
    <xf numFmtId="0" fontId="1" fillId="0" borderId="31" xfId="85" applyFont="1" applyFill="1" applyBorder="1" applyAlignment="1">
      <alignment horizontal="center"/>
      <protection/>
    </xf>
    <xf numFmtId="0" fontId="1" fillId="0" borderId="0" xfId="85" applyFont="1" applyFill="1" applyBorder="1" applyAlignment="1">
      <alignment horizontal="center"/>
      <protection/>
    </xf>
    <xf numFmtId="0" fontId="29" fillId="0" borderId="32" xfId="85" applyFont="1" applyFill="1" applyBorder="1" applyAlignment="1">
      <alignment horizontal="center"/>
      <protection/>
    </xf>
    <xf numFmtId="0" fontId="29" fillId="0" borderId="26" xfId="85" applyFont="1" applyFill="1" applyBorder="1" applyAlignment="1">
      <alignment horizontal="center"/>
      <protection/>
    </xf>
    <xf numFmtId="0" fontId="29" fillId="0" borderId="33" xfId="85" applyFont="1" applyFill="1" applyBorder="1" applyAlignment="1">
      <alignment horizontal="center"/>
      <protection/>
    </xf>
    <xf numFmtId="0" fontId="1" fillId="0" borderId="32" xfId="85" applyFont="1" applyFill="1" applyBorder="1" applyAlignment="1">
      <alignment horizontal="center"/>
      <protection/>
    </xf>
    <xf numFmtId="0" fontId="1" fillId="0" borderId="26" xfId="85" applyFont="1" applyFill="1" applyBorder="1" applyAlignment="1">
      <alignment horizontal="center"/>
      <protection/>
    </xf>
    <xf numFmtId="0" fontId="1" fillId="0" borderId="33" xfId="85" applyFont="1" applyFill="1" applyBorder="1" applyAlignment="1">
      <alignment horizontal="center"/>
      <protection/>
    </xf>
    <xf numFmtId="0" fontId="29" fillId="0" borderId="0" xfId="85" applyFont="1" applyFill="1" applyBorder="1" applyAlignment="1">
      <alignment/>
      <protection/>
    </xf>
    <xf numFmtId="0" fontId="29" fillId="0" borderId="0" xfId="85" applyFont="1" applyFill="1" applyBorder="1" applyAlignment="1">
      <alignment horizontal="center"/>
      <protection/>
    </xf>
    <xf numFmtId="0" fontId="1" fillId="0" borderId="24" xfId="85" applyFont="1" applyFill="1" applyBorder="1" applyAlignment="1">
      <alignment horizontal="center"/>
      <protection/>
    </xf>
    <xf numFmtId="0" fontId="29" fillId="0" borderId="38" xfId="85" applyFont="1" applyFill="1" applyBorder="1" applyAlignment="1">
      <alignment horizontal="center"/>
      <protection/>
    </xf>
    <xf numFmtId="0" fontId="29" fillId="0" borderId="39" xfId="85" applyFont="1" applyFill="1" applyBorder="1" applyAlignment="1">
      <alignment horizontal="center"/>
      <protection/>
    </xf>
    <xf numFmtId="0" fontId="29" fillId="0" borderId="40" xfId="85" applyFont="1" applyFill="1" applyBorder="1" applyAlignment="1">
      <alignment horizontal="center"/>
      <protection/>
    </xf>
    <xf numFmtId="0" fontId="1" fillId="0" borderId="38" xfId="85" applyFont="1" applyFill="1" applyBorder="1" applyAlignment="1">
      <alignment horizontal="center"/>
      <protection/>
    </xf>
    <xf numFmtId="0" fontId="1" fillId="0" borderId="39" xfId="85" applyFont="1" applyFill="1" applyBorder="1" applyAlignment="1">
      <alignment horizontal="center"/>
      <protection/>
    </xf>
    <xf numFmtId="0" fontId="1" fillId="0" borderId="40" xfId="85" applyFont="1" applyFill="1" applyBorder="1" applyAlignment="1">
      <alignment horizontal="center"/>
      <protection/>
    </xf>
    <xf numFmtId="0" fontId="26" fillId="0" borderId="0" xfId="85" applyFont="1" applyFill="1" applyBorder="1" applyAlignment="1">
      <alignment horizontal="center"/>
      <protection/>
    </xf>
    <xf numFmtId="0" fontId="25" fillId="0" borderId="0" xfId="85" applyFont="1" applyFill="1" applyBorder="1">
      <alignment/>
      <protection/>
    </xf>
    <xf numFmtId="0" fontId="30" fillId="0" borderId="0" xfId="85" applyFont="1" applyFill="1" applyBorder="1" applyAlignment="1">
      <alignment horizontal="center"/>
      <protection/>
    </xf>
    <xf numFmtId="0" fontId="23" fillId="0" borderId="26" xfId="85" applyFont="1" applyFill="1" applyBorder="1">
      <alignment/>
      <protection/>
    </xf>
    <xf numFmtId="0" fontId="25" fillId="0" borderId="26" xfId="85" applyFont="1" applyFill="1" applyBorder="1">
      <alignment/>
      <protection/>
    </xf>
    <xf numFmtId="166" fontId="13" fillId="0" borderId="0" xfId="85" applyNumberFormat="1" applyFont="1" applyFill="1" applyBorder="1" applyAlignment="1">
      <alignment horizontal="center"/>
      <protection/>
    </xf>
    <xf numFmtId="0" fontId="23" fillId="0" borderId="21" xfId="85" applyFont="1" applyFill="1" applyBorder="1">
      <alignment/>
      <protection/>
    </xf>
    <xf numFmtId="0" fontId="25" fillId="0" borderId="21" xfId="85" applyFont="1" applyFill="1" applyBorder="1">
      <alignment/>
      <protection/>
    </xf>
    <xf numFmtId="0" fontId="31" fillId="0" borderId="26" xfId="85" applyFont="1" applyFill="1" applyBorder="1" applyAlignment="1">
      <alignment horizontal="center"/>
      <protection/>
    </xf>
    <xf numFmtId="0" fontId="31" fillId="0" borderId="0" xfId="85" applyFont="1" applyFill="1" applyBorder="1" applyAlignment="1">
      <alignment horizontal="center"/>
      <protection/>
    </xf>
    <xf numFmtId="0" fontId="29" fillId="0" borderId="41" xfId="0" applyFont="1" applyFill="1" applyBorder="1" applyAlignment="1">
      <alignment horizontal="center"/>
    </xf>
    <xf numFmtId="0" fontId="29" fillId="0" borderId="41" xfId="0" applyFont="1" applyFill="1" applyBorder="1" applyAlignment="1">
      <alignment/>
    </xf>
    <xf numFmtId="0" fontId="21" fillId="0" borderId="42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2" fillId="0" borderId="43" xfId="0" applyFont="1" applyFill="1" applyBorder="1" applyAlignment="1">
      <alignment/>
    </xf>
    <xf numFmtId="0" fontId="33" fillId="0" borderId="42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9" fillId="0" borderId="45" xfId="0" applyFont="1" applyFill="1" applyBorder="1" applyAlignment="1">
      <alignment/>
    </xf>
    <xf numFmtId="0" fontId="32" fillId="0" borderId="45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9" fillId="0" borderId="27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0" fontId="20" fillId="0" borderId="45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46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0" fillId="0" borderId="47" xfId="0" applyFont="1" applyFill="1" applyBorder="1" applyAlignment="1">
      <alignment/>
    </xf>
    <xf numFmtId="0" fontId="32" fillId="0" borderId="47" xfId="0" applyFont="1" applyFill="1" applyBorder="1" applyAlignment="1">
      <alignment/>
    </xf>
    <xf numFmtId="0" fontId="21" fillId="0" borderId="48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49" xfId="0" applyFont="1" applyFill="1" applyBorder="1" applyAlignment="1">
      <alignment/>
    </xf>
    <xf numFmtId="0" fontId="32" fillId="0" borderId="50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29" fillId="0" borderId="51" xfId="0" applyFont="1" applyFill="1" applyBorder="1" applyAlignment="1">
      <alignment/>
    </xf>
    <xf numFmtId="0" fontId="21" fillId="0" borderId="52" xfId="0" applyFont="1" applyFill="1" applyBorder="1" applyAlignment="1">
      <alignment horizontal="center"/>
    </xf>
    <xf numFmtId="0" fontId="20" fillId="0" borderId="51" xfId="0" applyFont="1" applyFill="1" applyBorder="1" applyAlignment="1">
      <alignment/>
    </xf>
    <xf numFmtId="9" fontId="20" fillId="0" borderId="53" xfId="0" applyNumberFormat="1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54" xfId="0" applyFont="1" applyFill="1" applyBorder="1" applyAlignment="1">
      <alignment horizontal="center"/>
    </xf>
    <xf numFmtId="0" fontId="35" fillId="0" borderId="27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21" fillId="0" borderId="46" xfId="0" applyNumberFormat="1" applyFont="1" applyFill="1" applyBorder="1" applyAlignment="1">
      <alignment/>
    </xf>
    <xf numFmtId="9" fontId="20" fillId="0" borderId="0" xfId="0" applyNumberFormat="1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35" fillId="0" borderId="50" xfId="0" applyFont="1" applyFill="1" applyBorder="1" applyAlignment="1">
      <alignment/>
    </xf>
    <xf numFmtId="0" fontId="21" fillId="0" borderId="56" xfId="0" applyFont="1" applyFill="1" applyBorder="1" applyAlignment="1">
      <alignment horizontal="center"/>
    </xf>
    <xf numFmtId="0" fontId="20" fillId="0" borderId="57" xfId="0" applyFont="1" applyFill="1" applyBorder="1" applyAlignment="1">
      <alignment/>
    </xf>
    <xf numFmtId="166" fontId="21" fillId="0" borderId="46" xfId="0" applyNumberFormat="1" applyFont="1" applyFill="1" applyBorder="1" applyAlignment="1">
      <alignment/>
    </xf>
    <xf numFmtId="0" fontId="35" fillId="0" borderId="58" xfId="0" applyFont="1" applyFill="1" applyBorder="1" applyAlignment="1">
      <alignment/>
    </xf>
    <xf numFmtId="0" fontId="35" fillId="0" borderId="21" xfId="0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vertical="center"/>
    </xf>
    <xf numFmtId="166" fontId="20" fillId="0" borderId="33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/>
    </xf>
    <xf numFmtId="0" fontId="20" fillId="0" borderId="59" xfId="0" applyFont="1" applyFill="1" applyBorder="1" applyAlignment="1">
      <alignment/>
    </xf>
    <xf numFmtId="0" fontId="35" fillId="0" borderId="36" xfId="0" applyFont="1" applyFill="1" applyBorder="1" applyAlignment="1">
      <alignment/>
    </xf>
    <xf numFmtId="0" fontId="21" fillId="0" borderId="20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6" fontId="20" fillId="0" borderId="46" xfId="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 vertical="center"/>
    </xf>
    <xf numFmtId="166" fontId="20" fillId="0" borderId="60" xfId="0" applyNumberFormat="1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/>
    </xf>
    <xf numFmtId="0" fontId="20" fillId="0" borderId="61" xfId="0" applyFont="1" applyFill="1" applyBorder="1" applyAlignment="1">
      <alignment/>
    </xf>
    <xf numFmtId="0" fontId="20" fillId="0" borderId="56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35" fillId="0" borderId="63" xfId="0" applyFont="1" applyFill="1" applyBorder="1" applyAlignment="1">
      <alignment/>
    </xf>
    <xf numFmtId="0" fontId="21" fillId="0" borderId="64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 vertical="center"/>
    </xf>
    <xf numFmtId="166" fontId="20" fillId="0" borderId="66" xfId="0" applyNumberFormat="1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center"/>
    </xf>
    <xf numFmtId="0" fontId="36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 vertical="center"/>
    </xf>
    <xf numFmtId="0" fontId="39" fillId="0" borderId="0" xfId="0" applyFont="1" applyFill="1" applyAlignment="1">
      <alignment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1" fillId="0" borderId="26" xfId="0" applyFont="1" applyFill="1" applyBorder="1" applyAlignment="1">
      <alignment horizontal="right"/>
    </xf>
    <xf numFmtId="0" fontId="28" fillId="0" borderId="26" xfId="0" applyFont="1" applyFill="1" applyBorder="1" applyAlignment="1">
      <alignment horizontal="left" vertical="center"/>
    </xf>
    <xf numFmtId="0" fontId="24" fillId="0" borderId="63" xfId="85" applyFont="1" applyFill="1" applyBorder="1" applyAlignment="1">
      <alignment horizontal="center"/>
      <protection/>
    </xf>
    <xf numFmtId="0" fontId="24" fillId="0" borderId="0" xfId="85" applyFont="1" applyFill="1" applyAlignment="1">
      <alignment/>
      <protection/>
    </xf>
    <xf numFmtId="0" fontId="35" fillId="0" borderId="0" xfId="0" applyFont="1" applyFill="1" applyBorder="1" applyAlignment="1">
      <alignment/>
    </xf>
    <xf numFmtId="0" fontId="40" fillId="0" borderId="19" xfId="0" applyFont="1" applyFill="1" applyBorder="1" applyAlignment="1">
      <alignment horizontal="center"/>
    </xf>
    <xf numFmtId="0" fontId="26" fillId="0" borderId="26" xfId="85" applyFont="1" applyFill="1" applyBorder="1" applyAlignment="1">
      <alignment horizontal="left"/>
      <protection/>
    </xf>
    <xf numFmtId="0" fontId="40" fillId="0" borderId="26" xfId="0" applyFont="1" applyFill="1" applyBorder="1" applyAlignment="1">
      <alignment horizontal="center"/>
    </xf>
    <xf numFmtId="0" fontId="23" fillId="0" borderId="0" xfId="85" applyFont="1" applyFill="1" applyAlignment="1">
      <alignment/>
      <protection/>
    </xf>
    <xf numFmtId="0" fontId="4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21" xfId="85" applyFont="1" applyFill="1" applyBorder="1" applyAlignment="1">
      <alignment horizontal="left"/>
      <protection/>
    </xf>
    <xf numFmtId="0" fontId="29" fillId="0" borderId="31" xfId="0" applyFont="1" applyFill="1" applyBorder="1" applyAlignment="1">
      <alignment horizontal="center"/>
    </xf>
    <xf numFmtId="0" fontId="29" fillId="0" borderId="68" xfId="0" applyFont="1" applyFill="1" applyBorder="1" applyAlignment="1">
      <alignment horizontal="center"/>
    </xf>
    <xf numFmtId="0" fontId="29" fillId="0" borderId="58" xfId="0" applyFont="1" applyFill="1" applyBorder="1" applyAlignment="1">
      <alignment horizontal="center"/>
    </xf>
    <xf numFmtId="167" fontId="20" fillId="0" borderId="26" xfId="0" applyNumberFormat="1" applyFont="1" applyFill="1" applyBorder="1" applyAlignment="1">
      <alignment horizontal="center" vertical="center"/>
    </xf>
    <xf numFmtId="166" fontId="20" fillId="0" borderId="31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66" fontId="20" fillId="0" borderId="33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20" fillId="0" borderId="50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0" fillId="0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167" fontId="20" fillId="0" borderId="29" xfId="0" applyNumberFormat="1" applyFont="1" applyFill="1" applyBorder="1" applyAlignment="1">
      <alignment horizontal="center" vertical="center"/>
    </xf>
    <xf numFmtId="167" fontId="20" fillId="0" borderId="25" xfId="0" applyNumberFormat="1" applyFont="1" applyFill="1" applyBorder="1" applyAlignment="1">
      <alignment horizontal="center" vertical="center"/>
    </xf>
  </cellXfs>
  <cellStyles count="8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 2" xfId="83"/>
    <cellStyle name="Neutralny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 2" xfId="101"/>
    <cellStyle name="Zły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2"/>
  <sheetViews>
    <sheetView workbookViewId="0" topLeftCell="A1">
      <selection activeCell="B30" sqref="B30"/>
    </sheetView>
  </sheetViews>
  <sheetFormatPr defaultColWidth="9.140625" defaultRowHeight="15"/>
  <cols>
    <col min="1" max="1" width="3.8515625" style="1" customWidth="1"/>
    <col min="2" max="2" width="34.28125" style="1" customWidth="1"/>
    <col min="3" max="3" width="6.7109375" style="2" customWidth="1"/>
    <col min="4" max="4" width="6.7109375" style="1" customWidth="1"/>
    <col min="5" max="5" width="6.7109375" style="3" customWidth="1"/>
    <col min="6" max="15" width="6.7109375" style="1" customWidth="1"/>
    <col min="16" max="16" width="6.7109375" style="1" hidden="1" customWidth="1"/>
    <col min="17" max="18" width="6.7109375" style="3" hidden="1" customWidth="1"/>
    <col min="19" max="19" width="4.7109375" style="1" hidden="1" customWidth="1"/>
    <col min="20" max="16384" width="9.140625" style="1" customWidth="1"/>
  </cols>
  <sheetData>
    <row r="1" spans="1:16" ht="15.7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4"/>
    </row>
    <row r="2" spans="1:16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</row>
    <row r="3" spans="1:16" ht="15.75">
      <c r="A3" s="3"/>
      <c r="B3" s="6" t="s">
        <v>1</v>
      </c>
      <c r="C3" s="7"/>
      <c r="D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2:16" ht="15.75">
      <c r="B4" s="8" t="s">
        <v>2</v>
      </c>
      <c r="C4" s="1"/>
      <c r="E4" s="1"/>
      <c r="K4" s="1" t="s">
        <v>167</v>
      </c>
      <c r="P4" s="4"/>
    </row>
    <row r="5" spans="2:16" ht="15.75">
      <c r="B5" s="8" t="s">
        <v>3</v>
      </c>
      <c r="C5" s="1"/>
      <c r="E5" s="1"/>
      <c r="P5" s="4"/>
    </row>
    <row r="6" spans="2:16" ht="15.75">
      <c r="B6" s="8" t="s">
        <v>4</v>
      </c>
      <c r="C6" s="1"/>
      <c r="E6" s="1"/>
      <c r="P6" s="4"/>
    </row>
    <row r="7" spans="2:16" ht="15.75">
      <c r="B7" s="8" t="s">
        <v>166</v>
      </c>
      <c r="C7" s="1"/>
      <c r="E7" s="1"/>
      <c r="P7" s="4"/>
    </row>
    <row r="8" spans="1:16" ht="15">
      <c r="A8" s="9"/>
      <c r="B8" s="9"/>
      <c r="C8" s="10"/>
      <c r="D8" s="9"/>
      <c r="E8" s="11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">
      <c r="A9" s="12" t="s">
        <v>5</v>
      </c>
      <c r="B9" s="13" t="s">
        <v>6</v>
      </c>
      <c r="C9" s="12"/>
      <c r="D9" s="12"/>
      <c r="E9" s="14" t="s">
        <v>7</v>
      </c>
      <c r="F9" s="15" t="s">
        <v>8</v>
      </c>
      <c r="G9" s="16"/>
      <c r="H9" s="16"/>
      <c r="I9" s="16"/>
      <c r="J9" s="16"/>
      <c r="K9" s="16"/>
      <c r="L9" s="16"/>
      <c r="M9" s="16"/>
      <c r="N9" s="16"/>
      <c r="O9" s="17"/>
      <c r="P9" s="18"/>
    </row>
    <row r="10" spans="1:16" ht="15">
      <c r="A10" s="19"/>
      <c r="B10" s="20"/>
      <c r="C10" s="21" t="s">
        <v>9</v>
      </c>
      <c r="D10" s="21" t="s">
        <v>10</v>
      </c>
      <c r="E10" s="22" t="s">
        <v>11</v>
      </c>
      <c r="F10" s="23"/>
      <c r="G10" s="23"/>
      <c r="H10" s="23"/>
      <c r="I10" s="24"/>
      <c r="J10" s="24"/>
      <c r="K10" s="24"/>
      <c r="L10" s="24"/>
      <c r="M10" s="24"/>
      <c r="N10" s="24"/>
      <c r="O10" s="24"/>
      <c r="P10" s="25"/>
    </row>
    <row r="11" spans="1:16" ht="15">
      <c r="A11" s="19"/>
      <c r="B11" s="9"/>
      <c r="C11" s="26"/>
      <c r="D11" s="19"/>
      <c r="E11" s="22" t="s">
        <v>9</v>
      </c>
      <c r="F11" s="27" t="s">
        <v>12</v>
      </c>
      <c r="G11" s="27" t="s">
        <v>13</v>
      </c>
      <c r="H11" s="27" t="s">
        <v>14</v>
      </c>
      <c r="I11" s="27" t="s">
        <v>15</v>
      </c>
      <c r="J11" s="27" t="s">
        <v>16</v>
      </c>
      <c r="K11" s="27" t="s">
        <v>17</v>
      </c>
      <c r="L11" s="27" t="s">
        <v>18</v>
      </c>
      <c r="M11" s="27" t="s">
        <v>19</v>
      </c>
      <c r="N11" s="27" t="s">
        <v>20</v>
      </c>
      <c r="O11" s="27" t="s">
        <v>21</v>
      </c>
      <c r="P11" s="20"/>
    </row>
    <row r="12" spans="1:16" ht="15">
      <c r="A12" s="19"/>
      <c r="B12" s="20"/>
      <c r="C12" s="28"/>
      <c r="D12" s="19"/>
      <c r="E12" s="29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0"/>
    </row>
    <row r="13" spans="1:16" ht="15.75">
      <c r="A13" s="27"/>
      <c r="B13" s="207" t="s">
        <v>22</v>
      </c>
      <c r="C13" s="207"/>
      <c r="D13" s="207"/>
      <c r="E13" s="207"/>
      <c r="F13" s="207"/>
      <c r="G13" s="207"/>
      <c r="H13" s="207"/>
      <c r="I13" s="207"/>
      <c r="J13" s="30"/>
      <c r="K13" s="30"/>
      <c r="L13" s="30"/>
      <c r="M13" s="30"/>
      <c r="N13" s="30"/>
      <c r="O13" s="30"/>
      <c r="P13" s="30"/>
    </row>
    <row r="14" spans="1:18" ht="15">
      <c r="A14" s="31">
        <v>1</v>
      </c>
      <c r="B14" s="32" t="s">
        <v>23</v>
      </c>
      <c r="C14" s="33">
        <v>1</v>
      </c>
      <c r="D14" s="34">
        <v>0.25</v>
      </c>
      <c r="E14" s="35" t="s">
        <v>24</v>
      </c>
      <c r="F14" s="36">
        <v>2</v>
      </c>
      <c r="G14" s="37"/>
      <c r="H14" s="38"/>
      <c r="I14" s="39">
        <v>0</v>
      </c>
      <c r="J14" s="40">
        <v>3</v>
      </c>
      <c r="K14" s="40">
        <f aca="true" t="shared" si="0" ref="K14:K22">F14+G14+H14</f>
        <v>2</v>
      </c>
      <c r="L14" s="40">
        <f aca="true" t="shared" si="1" ref="L14:L20">F14+G14+H14+I14</f>
        <v>2</v>
      </c>
      <c r="M14" s="40">
        <v>0</v>
      </c>
      <c r="N14" s="40">
        <f aca="true" t="shared" si="2" ref="N14:N22">J14+L14</f>
        <v>5</v>
      </c>
      <c r="O14" s="41" t="s">
        <v>25</v>
      </c>
      <c r="P14" s="42"/>
      <c r="Q14" s="3">
        <f aca="true" t="shared" si="3" ref="Q14:Q22">IF(E14="Egz.",1,0)</f>
        <v>0</v>
      </c>
      <c r="R14" s="3">
        <f aca="true" t="shared" si="4" ref="R14:R22">N14/D14</f>
        <v>20</v>
      </c>
    </row>
    <row r="15" spans="1:18" ht="15">
      <c r="A15" s="31">
        <v>2</v>
      </c>
      <c r="B15" s="32" t="s">
        <v>26</v>
      </c>
      <c r="C15" s="33">
        <v>1</v>
      </c>
      <c r="D15" s="34">
        <v>0.25</v>
      </c>
      <c r="E15" s="35" t="s">
        <v>24</v>
      </c>
      <c r="F15" s="43">
        <v>2</v>
      </c>
      <c r="G15" s="44"/>
      <c r="H15" s="45"/>
      <c r="I15" s="46">
        <v>0</v>
      </c>
      <c r="J15" s="47">
        <v>3</v>
      </c>
      <c r="K15" s="47">
        <f t="shared" si="0"/>
        <v>2</v>
      </c>
      <c r="L15" s="47">
        <f t="shared" si="1"/>
        <v>2</v>
      </c>
      <c r="M15" s="47">
        <v>0</v>
      </c>
      <c r="N15" s="47">
        <f t="shared" si="2"/>
        <v>5</v>
      </c>
      <c r="O15" s="48" t="s">
        <v>25</v>
      </c>
      <c r="P15" s="42"/>
      <c r="Q15" s="3">
        <f t="shared" si="3"/>
        <v>0</v>
      </c>
      <c r="R15" s="3">
        <f t="shared" si="4"/>
        <v>20</v>
      </c>
    </row>
    <row r="16" spans="1:18" ht="15">
      <c r="A16" s="31">
        <v>3</v>
      </c>
      <c r="B16" s="32" t="s">
        <v>27</v>
      </c>
      <c r="C16" s="33">
        <v>1</v>
      </c>
      <c r="D16" s="34">
        <v>0.5</v>
      </c>
      <c r="E16" s="35" t="s">
        <v>24</v>
      </c>
      <c r="F16" s="43">
        <v>4</v>
      </c>
      <c r="G16" s="44"/>
      <c r="H16" s="45"/>
      <c r="I16" s="46">
        <v>0</v>
      </c>
      <c r="J16" s="47">
        <v>6</v>
      </c>
      <c r="K16" s="47">
        <f t="shared" si="0"/>
        <v>4</v>
      </c>
      <c r="L16" s="47">
        <f t="shared" si="1"/>
        <v>4</v>
      </c>
      <c r="M16" s="47">
        <v>0</v>
      </c>
      <c r="N16" s="47">
        <f t="shared" si="2"/>
        <v>10</v>
      </c>
      <c r="O16" s="48" t="s">
        <v>25</v>
      </c>
      <c r="P16" s="42"/>
      <c r="Q16" s="3">
        <f t="shared" si="3"/>
        <v>0</v>
      </c>
      <c r="R16" s="3">
        <f t="shared" si="4"/>
        <v>20</v>
      </c>
    </row>
    <row r="17" spans="1:18" ht="15">
      <c r="A17" s="31">
        <v>4</v>
      </c>
      <c r="B17" s="49" t="s">
        <v>28</v>
      </c>
      <c r="C17" s="50">
        <v>1</v>
      </c>
      <c r="D17" s="34">
        <v>0.5</v>
      </c>
      <c r="E17" s="35" t="s">
        <v>24</v>
      </c>
      <c r="F17" s="43">
        <v>4</v>
      </c>
      <c r="G17" s="44"/>
      <c r="H17" s="45"/>
      <c r="I17" s="46">
        <v>4</v>
      </c>
      <c r="J17" s="47">
        <v>6</v>
      </c>
      <c r="K17" s="47">
        <f t="shared" si="0"/>
        <v>4</v>
      </c>
      <c r="L17" s="47">
        <f t="shared" si="1"/>
        <v>8</v>
      </c>
      <c r="M17" s="47">
        <v>0</v>
      </c>
      <c r="N17" s="47">
        <f t="shared" si="2"/>
        <v>14</v>
      </c>
      <c r="O17" s="48" t="s">
        <v>25</v>
      </c>
      <c r="P17" s="42"/>
      <c r="Q17" s="3">
        <f t="shared" si="3"/>
        <v>0</v>
      </c>
      <c r="R17" s="3">
        <f t="shared" si="4"/>
        <v>28</v>
      </c>
    </row>
    <row r="18" spans="1:18" ht="15">
      <c r="A18" s="31">
        <v>5</v>
      </c>
      <c r="B18" s="27" t="s">
        <v>29</v>
      </c>
      <c r="C18" s="51">
        <v>1</v>
      </c>
      <c r="D18" s="34">
        <v>2</v>
      </c>
      <c r="E18" s="35" t="s">
        <v>30</v>
      </c>
      <c r="F18" s="43">
        <v>30</v>
      </c>
      <c r="G18" s="44"/>
      <c r="H18" s="45"/>
      <c r="I18" s="46">
        <v>1</v>
      </c>
      <c r="J18" s="47">
        <v>30</v>
      </c>
      <c r="K18" s="47">
        <f t="shared" si="0"/>
        <v>30</v>
      </c>
      <c r="L18" s="47">
        <f t="shared" si="1"/>
        <v>31</v>
      </c>
      <c r="M18" s="47">
        <v>0</v>
      </c>
      <c r="N18" s="47">
        <f t="shared" si="2"/>
        <v>61</v>
      </c>
      <c r="O18" s="48" t="s">
        <v>31</v>
      </c>
      <c r="P18" s="42" t="s">
        <v>32</v>
      </c>
      <c r="Q18" s="3">
        <f t="shared" si="3"/>
        <v>0</v>
      </c>
      <c r="R18" s="3">
        <f t="shared" si="4"/>
        <v>30.5</v>
      </c>
    </row>
    <row r="19" spans="1:18" ht="15">
      <c r="A19" s="31">
        <v>6</v>
      </c>
      <c r="B19" s="27" t="s">
        <v>33</v>
      </c>
      <c r="C19" s="51">
        <v>3</v>
      </c>
      <c r="D19" s="34">
        <v>2</v>
      </c>
      <c r="E19" s="35" t="s">
        <v>30</v>
      </c>
      <c r="F19" s="43">
        <v>30</v>
      </c>
      <c r="G19" s="44"/>
      <c r="H19" s="45"/>
      <c r="I19" s="46">
        <v>1</v>
      </c>
      <c r="J19" s="47">
        <v>30</v>
      </c>
      <c r="K19" s="47">
        <f t="shared" si="0"/>
        <v>30</v>
      </c>
      <c r="L19" s="47">
        <f t="shared" si="1"/>
        <v>31</v>
      </c>
      <c r="M19" s="47">
        <v>0</v>
      </c>
      <c r="N19" s="47">
        <f t="shared" si="2"/>
        <v>61</v>
      </c>
      <c r="O19" s="48" t="s">
        <v>31</v>
      </c>
      <c r="P19" s="42" t="s">
        <v>32</v>
      </c>
      <c r="Q19" s="3">
        <f t="shared" si="3"/>
        <v>0</v>
      </c>
      <c r="R19" s="3">
        <f t="shared" si="4"/>
        <v>30.5</v>
      </c>
    </row>
    <row r="20" spans="1:18" ht="15">
      <c r="A20" s="31">
        <v>7</v>
      </c>
      <c r="B20" s="27" t="s">
        <v>34</v>
      </c>
      <c r="C20" s="51">
        <v>1</v>
      </c>
      <c r="D20" s="34">
        <v>2</v>
      </c>
      <c r="E20" s="35" t="s">
        <v>30</v>
      </c>
      <c r="F20" s="43"/>
      <c r="G20" s="44">
        <v>30</v>
      </c>
      <c r="H20" s="45"/>
      <c r="I20" s="46">
        <v>1</v>
      </c>
      <c r="J20" s="47">
        <v>30</v>
      </c>
      <c r="K20" s="47">
        <f t="shared" si="0"/>
        <v>30</v>
      </c>
      <c r="L20" s="47">
        <f t="shared" si="1"/>
        <v>31</v>
      </c>
      <c r="M20" s="47">
        <v>30</v>
      </c>
      <c r="N20" s="47">
        <f t="shared" si="2"/>
        <v>61</v>
      </c>
      <c r="O20" s="48" t="s">
        <v>25</v>
      </c>
      <c r="P20" s="42"/>
      <c r="Q20" s="3">
        <f t="shared" si="3"/>
        <v>0</v>
      </c>
      <c r="R20" s="3">
        <f t="shared" si="4"/>
        <v>30.5</v>
      </c>
    </row>
    <row r="21" spans="1:18" ht="15">
      <c r="A21" s="31">
        <v>8</v>
      </c>
      <c r="B21" s="27" t="s">
        <v>35</v>
      </c>
      <c r="C21" s="51">
        <v>1</v>
      </c>
      <c r="D21" s="34">
        <v>2</v>
      </c>
      <c r="E21" s="35" t="s">
        <v>30</v>
      </c>
      <c r="F21" s="52"/>
      <c r="G21" s="53">
        <v>30</v>
      </c>
      <c r="H21" s="54"/>
      <c r="I21" s="55">
        <v>1</v>
      </c>
      <c r="J21" s="56">
        <v>30</v>
      </c>
      <c r="K21" s="47">
        <f t="shared" si="0"/>
        <v>30</v>
      </c>
      <c r="L21" s="56">
        <v>30</v>
      </c>
      <c r="M21" s="56">
        <v>30</v>
      </c>
      <c r="N21" s="47">
        <f t="shared" si="2"/>
        <v>60</v>
      </c>
      <c r="O21" s="57" t="s">
        <v>25</v>
      </c>
      <c r="P21" s="42"/>
      <c r="Q21" s="3">
        <f t="shared" si="3"/>
        <v>0</v>
      </c>
      <c r="R21" s="3">
        <f t="shared" si="4"/>
        <v>30</v>
      </c>
    </row>
    <row r="22" spans="1:18" ht="15">
      <c r="A22" s="31">
        <v>9</v>
      </c>
      <c r="B22" s="27" t="s">
        <v>36</v>
      </c>
      <c r="C22" s="51">
        <v>2</v>
      </c>
      <c r="D22" s="34">
        <v>2</v>
      </c>
      <c r="E22" s="35" t="s">
        <v>30</v>
      </c>
      <c r="F22" s="52"/>
      <c r="G22" s="53">
        <v>30</v>
      </c>
      <c r="H22" s="54"/>
      <c r="I22" s="55">
        <v>1</v>
      </c>
      <c r="J22" s="56">
        <v>30</v>
      </c>
      <c r="K22" s="47">
        <f t="shared" si="0"/>
        <v>30</v>
      </c>
      <c r="L22" s="56">
        <v>30</v>
      </c>
      <c r="M22" s="56">
        <v>30</v>
      </c>
      <c r="N22" s="47">
        <f t="shared" si="2"/>
        <v>60</v>
      </c>
      <c r="O22" s="57" t="s">
        <v>25</v>
      </c>
      <c r="P22" s="42"/>
      <c r="Q22" s="3">
        <f t="shared" si="3"/>
        <v>0</v>
      </c>
      <c r="R22" s="3">
        <f t="shared" si="4"/>
        <v>30</v>
      </c>
    </row>
    <row r="23" spans="1:16" ht="15.75">
      <c r="A23" s="58"/>
      <c r="B23" s="59" t="s">
        <v>37</v>
      </c>
      <c r="C23" s="60"/>
      <c r="D23" s="60"/>
      <c r="E23" s="61"/>
      <c r="F23" s="60"/>
      <c r="G23" s="60"/>
      <c r="H23" s="60"/>
      <c r="I23" s="60"/>
      <c r="J23" s="60"/>
      <c r="K23" s="62"/>
      <c r="L23" s="60"/>
      <c r="M23" s="60"/>
      <c r="N23" s="60"/>
      <c r="O23" s="60"/>
      <c r="P23" s="60"/>
    </row>
    <row r="24" spans="1:18" ht="15">
      <c r="A24" s="31">
        <v>1</v>
      </c>
      <c r="B24" s="32" t="s">
        <v>38</v>
      </c>
      <c r="C24" s="63">
        <v>1</v>
      </c>
      <c r="D24" s="63">
        <v>6</v>
      </c>
      <c r="E24" s="35" t="s">
        <v>39</v>
      </c>
      <c r="F24" s="36">
        <v>45</v>
      </c>
      <c r="G24" s="37">
        <v>45</v>
      </c>
      <c r="H24" s="64"/>
      <c r="I24" s="39">
        <v>5</v>
      </c>
      <c r="J24" s="40">
        <v>65</v>
      </c>
      <c r="K24" s="40">
        <f>F24+G24+H24</f>
        <v>90</v>
      </c>
      <c r="L24" s="40">
        <f>F24+G24+H24+I24</f>
        <v>95</v>
      </c>
      <c r="M24" s="40">
        <v>45</v>
      </c>
      <c r="N24" s="40">
        <f>J24+L24</f>
        <v>160</v>
      </c>
      <c r="O24" s="41" t="s">
        <v>25</v>
      </c>
      <c r="P24" s="42"/>
      <c r="Q24" s="3">
        <f>IF(E24="Egz.",1,0)</f>
        <v>1</v>
      </c>
      <c r="R24" s="3">
        <f>N24/D24</f>
        <v>26.666666666666668</v>
      </c>
    </row>
    <row r="25" spans="1:18" ht="15">
      <c r="A25" s="31">
        <v>2</v>
      </c>
      <c r="B25" s="32" t="s">
        <v>40</v>
      </c>
      <c r="C25" s="63">
        <v>1</v>
      </c>
      <c r="D25" s="63">
        <v>4</v>
      </c>
      <c r="E25" s="35" t="s">
        <v>39</v>
      </c>
      <c r="F25" s="43">
        <v>30</v>
      </c>
      <c r="G25" s="44">
        <v>30</v>
      </c>
      <c r="H25" s="65"/>
      <c r="I25" s="46">
        <v>2</v>
      </c>
      <c r="J25" s="47">
        <v>50</v>
      </c>
      <c r="K25" s="47">
        <f>F25+G25+H25</f>
        <v>60</v>
      </c>
      <c r="L25" s="47">
        <f>F25+G25+H25+I25</f>
        <v>62</v>
      </c>
      <c r="M25" s="47">
        <v>30</v>
      </c>
      <c r="N25" s="47">
        <f>J25+L25</f>
        <v>112</v>
      </c>
      <c r="O25" s="48" t="s">
        <v>25</v>
      </c>
      <c r="P25" s="42"/>
      <c r="Q25" s="3">
        <f>IF(E25="Egz.",1,0)</f>
        <v>1</v>
      </c>
      <c r="R25" s="3">
        <f>N25/D25</f>
        <v>28</v>
      </c>
    </row>
    <row r="26" spans="1:18" ht="15">
      <c r="A26" s="31">
        <v>3</v>
      </c>
      <c r="B26" s="32" t="s">
        <v>41</v>
      </c>
      <c r="C26" s="63">
        <v>2</v>
      </c>
      <c r="D26" s="63">
        <v>4.5</v>
      </c>
      <c r="E26" s="35" t="s">
        <v>39</v>
      </c>
      <c r="F26" s="66">
        <v>30</v>
      </c>
      <c r="G26" s="67">
        <v>30</v>
      </c>
      <c r="H26" s="68"/>
      <c r="I26" s="69">
        <v>2</v>
      </c>
      <c r="J26" s="47">
        <v>55</v>
      </c>
      <c r="K26" s="70">
        <f>F26+G26+H26</f>
        <v>60</v>
      </c>
      <c r="L26" s="70">
        <f>F26+G26+H26+I26</f>
        <v>62</v>
      </c>
      <c r="M26" s="70">
        <v>30</v>
      </c>
      <c r="N26" s="70">
        <f>J26+L26</f>
        <v>117</v>
      </c>
      <c r="O26" s="71" t="s">
        <v>25</v>
      </c>
      <c r="P26" s="42"/>
      <c r="Q26" s="3">
        <f>IF(E26="Egz.",1,0)</f>
        <v>1</v>
      </c>
      <c r="R26" s="3">
        <f>N26/D26</f>
        <v>26</v>
      </c>
    </row>
    <row r="27" spans="1:16" ht="15.75">
      <c r="A27" s="62"/>
      <c r="B27" s="59" t="s">
        <v>42</v>
      </c>
      <c r="C27" s="60"/>
      <c r="D27" s="63"/>
      <c r="E27" s="61"/>
      <c r="F27" s="60"/>
      <c r="G27" s="60"/>
      <c r="H27" s="60"/>
      <c r="I27" s="60"/>
      <c r="J27" s="47"/>
      <c r="K27" s="42"/>
      <c r="L27" s="42"/>
      <c r="M27" s="60"/>
      <c r="N27" s="42"/>
      <c r="O27" s="60"/>
      <c r="P27" s="60"/>
    </row>
    <row r="28" spans="1:18" ht="15">
      <c r="A28" s="72">
        <v>1</v>
      </c>
      <c r="B28" s="32" t="s">
        <v>43</v>
      </c>
      <c r="C28" s="63">
        <v>2</v>
      </c>
      <c r="D28" s="63">
        <v>4.5</v>
      </c>
      <c r="E28" s="35" t="s">
        <v>39</v>
      </c>
      <c r="F28" s="36">
        <v>30</v>
      </c>
      <c r="G28" s="37">
        <v>30</v>
      </c>
      <c r="H28" s="37"/>
      <c r="I28" s="40">
        <v>2</v>
      </c>
      <c r="J28" s="47">
        <v>55</v>
      </c>
      <c r="K28" s="40">
        <f>F28+G28+H28</f>
        <v>60</v>
      </c>
      <c r="L28" s="40">
        <f>F28+G28+H28+I28</f>
        <v>62</v>
      </c>
      <c r="M28" s="40">
        <v>30</v>
      </c>
      <c r="N28" s="40">
        <f>J28+L28</f>
        <v>117</v>
      </c>
      <c r="O28" s="41" t="s">
        <v>25</v>
      </c>
      <c r="P28" s="42"/>
      <c r="Q28" s="3">
        <f>IF(E28="Egz.",1,0)</f>
        <v>1</v>
      </c>
      <c r="R28" s="3">
        <f>N28/D28</f>
        <v>26</v>
      </c>
    </row>
    <row r="29" spans="1:18" ht="15">
      <c r="A29" s="72">
        <v>2</v>
      </c>
      <c r="B29" s="32" t="s">
        <v>44</v>
      </c>
      <c r="C29" s="63">
        <v>3</v>
      </c>
      <c r="D29" s="63">
        <v>4.5</v>
      </c>
      <c r="E29" s="35" t="s">
        <v>39</v>
      </c>
      <c r="F29" s="43">
        <v>30</v>
      </c>
      <c r="G29" s="44"/>
      <c r="H29" s="44">
        <v>30</v>
      </c>
      <c r="I29" s="47">
        <v>3</v>
      </c>
      <c r="J29" s="47">
        <v>60</v>
      </c>
      <c r="K29" s="47">
        <f>F29+G29+H29</f>
        <v>60</v>
      </c>
      <c r="L29" s="47">
        <f>F29+G29+H29+I29</f>
        <v>63</v>
      </c>
      <c r="M29" s="47">
        <v>30</v>
      </c>
      <c r="N29" s="47">
        <f>J29+L29</f>
        <v>123</v>
      </c>
      <c r="O29" s="48" t="s">
        <v>25</v>
      </c>
      <c r="P29" s="42"/>
      <c r="Q29" s="3">
        <f>IF(E29="Egz.",1,0)</f>
        <v>1</v>
      </c>
      <c r="R29" s="3">
        <f>N29/D29</f>
        <v>27.333333333333332</v>
      </c>
    </row>
    <row r="30" spans="1:18" ht="15">
      <c r="A30" s="72">
        <v>3</v>
      </c>
      <c r="B30" s="32" t="s">
        <v>45</v>
      </c>
      <c r="C30" s="63">
        <v>3</v>
      </c>
      <c r="D30" s="63">
        <v>1</v>
      </c>
      <c r="E30" s="35" t="s">
        <v>30</v>
      </c>
      <c r="F30" s="43">
        <v>15</v>
      </c>
      <c r="G30" s="44"/>
      <c r="H30" s="44"/>
      <c r="I30" s="47">
        <v>0</v>
      </c>
      <c r="J30" s="47">
        <v>15</v>
      </c>
      <c r="K30" s="47">
        <f>F30+G30+H30</f>
        <v>15</v>
      </c>
      <c r="L30" s="47">
        <f>F30+G30+H30+I30</f>
        <v>15</v>
      </c>
      <c r="M30" s="47">
        <v>0</v>
      </c>
      <c r="N30" s="47">
        <f>J30+L30</f>
        <v>30</v>
      </c>
      <c r="O30" s="48" t="s">
        <v>31</v>
      </c>
      <c r="P30" s="42" t="s">
        <v>32</v>
      </c>
      <c r="Q30" s="3">
        <v>0</v>
      </c>
      <c r="R30" s="3">
        <f>N30/D30</f>
        <v>30</v>
      </c>
    </row>
    <row r="31" spans="1:16" ht="15">
      <c r="A31" s="72"/>
      <c r="B31" s="32" t="s">
        <v>46</v>
      </c>
      <c r="C31" s="63"/>
      <c r="D31" s="63"/>
      <c r="E31" s="35"/>
      <c r="F31" s="43"/>
      <c r="G31" s="44"/>
      <c r="H31" s="44"/>
      <c r="I31" s="47"/>
      <c r="J31" s="47"/>
      <c r="K31" s="47"/>
      <c r="L31" s="47"/>
      <c r="M31" s="47"/>
      <c r="N31" s="47"/>
      <c r="O31" s="48"/>
      <c r="P31" s="42"/>
    </row>
    <row r="32" spans="1:16" ht="15">
      <c r="A32" s="72"/>
      <c r="B32" s="32" t="s">
        <v>47</v>
      </c>
      <c r="C32" s="63"/>
      <c r="D32" s="63"/>
      <c r="E32" s="35"/>
      <c r="F32" s="43"/>
      <c r="G32" s="44"/>
      <c r="H32" s="44"/>
      <c r="I32" s="47"/>
      <c r="J32" s="47"/>
      <c r="K32" s="47"/>
      <c r="L32" s="47"/>
      <c r="M32" s="47"/>
      <c r="N32" s="47"/>
      <c r="O32" s="48"/>
      <c r="P32" s="42"/>
    </row>
    <row r="33" spans="1:18" ht="15">
      <c r="A33" s="72">
        <v>4</v>
      </c>
      <c r="B33" s="32" t="s">
        <v>48</v>
      </c>
      <c r="C33" s="63">
        <v>4</v>
      </c>
      <c r="D33" s="63">
        <v>6</v>
      </c>
      <c r="E33" s="35" t="s">
        <v>39</v>
      </c>
      <c r="F33" s="66">
        <v>30</v>
      </c>
      <c r="G33" s="67">
        <v>45</v>
      </c>
      <c r="H33" s="67"/>
      <c r="I33" s="70">
        <v>5</v>
      </c>
      <c r="J33" s="70">
        <v>80</v>
      </c>
      <c r="K33" s="70">
        <f>F33+G33+H33</f>
        <v>75</v>
      </c>
      <c r="L33" s="70">
        <f>F33+G33+H33+I33</f>
        <v>80</v>
      </c>
      <c r="M33" s="70">
        <v>45</v>
      </c>
      <c r="N33" s="70">
        <f>J33+L33</f>
        <v>160</v>
      </c>
      <c r="O33" s="71" t="s">
        <v>25</v>
      </c>
      <c r="P33" s="42"/>
      <c r="Q33" s="3">
        <f>IF(E33="Egz.",1,0)</f>
        <v>1</v>
      </c>
      <c r="R33" s="3">
        <f>N33/D33</f>
        <v>26.666666666666668</v>
      </c>
    </row>
    <row r="34" spans="1:16" ht="15.75">
      <c r="A34" s="58"/>
      <c r="B34" s="59" t="s">
        <v>49</v>
      </c>
      <c r="C34" s="73"/>
      <c r="D34" s="74"/>
      <c r="E34" s="42"/>
      <c r="F34" s="75"/>
      <c r="G34" s="75"/>
      <c r="H34" s="75"/>
      <c r="I34" s="42"/>
      <c r="J34" s="42"/>
      <c r="K34" s="42"/>
      <c r="L34" s="42"/>
      <c r="M34" s="42"/>
      <c r="N34" s="42"/>
      <c r="O34" s="42"/>
      <c r="P34" s="42"/>
    </row>
    <row r="35" spans="1:18" ht="15">
      <c r="A35" s="76">
        <v>1</v>
      </c>
      <c r="B35" s="32" t="s">
        <v>50</v>
      </c>
      <c r="C35" s="63">
        <v>1</v>
      </c>
      <c r="D35" s="63">
        <v>4</v>
      </c>
      <c r="E35" s="35" t="s">
        <v>39</v>
      </c>
      <c r="F35" s="36">
        <v>30</v>
      </c>
      <c r="G35" s="37">
        <v>30</v>
      </c>
      <c r="H35" s="64"/>
      <c r="I35" s="39">
        <v>2</v>
      </c>
      <c r="J35" s="40">
        <v>50</v>
      </c>
      <c r="K35" s="40">
        <f aca="true" t="shared" si="5" ref="K35:K40">F35+G35+H35</f>
        <v>60</v>
      </c>
      <c r="L35" s="40">
        <f aca="true" t="shared" si="6" ref="L35:L40">F35+G35+H35+I35</f>
        <v>62</v>
      </c>
      <c r="M35" s="40">
        <v>30</v>
      </c>
      <c r="N35" s="40">
        <f aca="true" t="shared" si="7" ref="N35:N40">J35+L35</f>
        <v>112</v>
      </c>
      <c r="O35" s="41" t="s">
        <v>31</v>
      </c>
      <c r="P35" s="42"/>
      <c r="Q35" s="3">
        <f aca="true" t="shared" si="8" ref="Q35:Q40">IF(E35="Egz.",1,0)</f>
        <v>1</v>
      </c>
      <c r="R35" s="3">
        <f aca="true" t="shared" si="9" ref="R35:R40">N35/D35</f>
        <v>28</v>
      </c>
    </row>
    <row r="36" spans="1:18" ht="15">
      <c r="A36" s="76">
        <v>2</v>
      </c>
      <c r="B36" s="32" t="s">
        <v>51</v>
      </c>
      <c r="C36" s="63">
        <v>1</v>
      </c>
      <c r="D36" s="63">
        <v>4</v>
      </c>
      <c r="E36" s="35" t="s">
        <v>39</v>
      </c>
      <c r="F36" s="43">
        <v>30</v>
      </c>
      <c r="G36" s="44">
        <v>30</v>
      </c>
      <c r="H36" s="65"/>
      <c r="I36" s="46">
        <v>2</v>
      </c>
      <c r="J36" s="47">
        <v>50</v>
      </c>
      <c r="K36" s="47">
        <f t="shared" si="5"/>
        <v>60</v>
      </c>
      <c r="L36" s="47">
        <f t="shared" si="6"/>
        <v>62</v>
      </c>
      <c r="M36" s="47">
        <v>30</v>
      </c>
      <c r="N36" s="47">
        <f t="shared" si="7"/>
        <v>112</v>
      </c>
      <c r="O36" s="48" t="s">
        <v>31</v>
      </c>
      <c r="P36" s="42"/>
      <c r="Q36" s="3">
        <f t="shared" si="8"/>
        <v>1</v>
      </c>
      <c r="R36" s="3">
        <f t="shared" si="9"/>
        <v>28</v>
      </c>
    </row>
    <row r="37" spans="1:18" ht="15">
      <c r="A37" s="76">
        <v>3</v>
      </c>
      <c r="B37" s="32" t="s">
        <v>52</v>
      </c>
      <c r="C37" s="63">
        <v>1</v>
      </c>
      <c r="D37" s="63">
        <v>2</v>
      </c>
      <c r="E37" s="35" t="s">
        <v>30</v>
      </c>
      <c r="F37" s="43"/>
      <c r="G37" s="44"/>
      <c r="H37" s="65">
        <v>30</v>
      </c>
      <c r="I37" s="46">
        <v>1</v>
      </c>
      <c r="J37" s="47">
        <v>25</v>
      </c>
      <c r="K37" s="47">
        <f t="shared" si="5"/>
        <v>30</v>
      </c>
      <c r="L37" s="47">
        <f t="shared" si="6"/>
        <v>31</v>
      </c>
      <c r="M37" s="47">
        <v>30</v>
      </c>
      <c r="N37" s="47">
        <f t="shared" si="7"/>
        <v>56</v>
      </c>
      <c r="O37" s="48" t="s">
        <v>31</v>
      </c>
      <c r="P37" s="42"/>
      <c r="Q37" s="3">
        <f t="shared" si="8"/>
        <v>0</v>
      </c>
      <c r="R37" s="3">
        <f t="shared" si="9"/>
        <v>28</v>
      </c>
    </row>
    <row r="38" spans="1:18" ht="15">
      <c r="A38" s="76">
        <v>4</v>
      </c>
      <c r="B38" s="32" t="s">
        <v>53</v>
      </c>
      <c r="C38" s="63">
        <v>2</v>
      </c>
      <c r="D38" s="63">
        <v>4</v>
      </c>
      <c r="E38" s="35" t="s">
        <v>39</v>
      </c>
      <c r="F38" s="43">
        <v>30</v>
      </c>
      <c r="G38" s="44">
        <v>30</v>
      </c>
      <c r="H38" s="65"/>
      <c r="I38" s="46">
        <v>2</v>
      </c>
      <c r="J38" s="47">
        <v>50</v>
      </c>
      <c r="K38" s="47">
        <f t="shared" si="5"/>
        <v>60</v>
      </c>
      <c r="L38" s="47">
        <f t="shared" si="6"/>
        <v>62</v>
      </c>
      <c r="M38" s="47">
        <v>30</v>
      </c>
      <c r="N38" s="47">
        <f t="shared" si="7"/>
        <v>112</v>
      </c>
      <c r="O38" s="48" t="s">
        <v>31</v>
      </c>
      <c r="P38" s="42"/>
      <c r="Q38" s="3">
        <f t="shared" si="8"/>
        <v>1</v>
      </c>
      <c r="R38" s="3">
        <f t="shared" si="9"/>
        <v>28</v>
      </c>
    </row>
    <row r="39" spans="1:18" ht="15">
      <c r="A39" s="76">
        <v>5</v>
      </c>
      <c r="B39" s="32" t="s">
        <v>54</v>
      </c>
      <c r="C39" s="63">
        <v>2</v>
      </c>
      <c r="D39" s="63">
        <v>4</v>
      </c>
      <c r="E39" s="35" t="s">
        <v>39</v>
      </c>
      <c r="F39" s="43">
        <v>30</v>
      </c>
      <c r="G39" s="44">
        <v>30</v>
      </c>
      <c r="H39" s="65"/>
      <c r="I39" s="46">
        <v>2</v>
      </c>
      <c r="J39" s="47">
        <v>50</v>
      </c>
      <c r="K39" s="47">
        <f t="shared" si="5"/>
        <v>60</v>
      </c>
      <c r="L39" s="47">
        <f t="shared" si="6"/>
        <v>62</v>
      </c>
      <c r="M39" s="47">
        <v>31</v>
      </c>
      <c r="N39" s="47">
        <f t="shared" si="7"/>
        <v>112</v>
      </c>
      <c r="O39" s="48" t="s">
        <v>31</v>
      </c>
      <c r="P39" s="42"/>
      <c r="Q39" s="3">
        <f t="shared" si="8"/>
        <v>1</v>
      </c>
      <c r="R39" s="3">
        <f t="shared" si="9"/>
        <v>28</v>
      </c>
    </row>
    <row r="40" spans="1:18" ht="15">
      <c r="A40" s="76">
        <v>6</v>
      </c>
      <c r="B40" s="32" t="s">
        <v>55</v>
      </c>
      <c r="C40" s="77">
        <v>3</v>
      </c>
      <c r="D40" s="63">
        <v>4</v>
      </c>
      <c r="E40" s="35" t="s">
        <v>30</v>
      </c>
      <c r="F40" s="43">
        <v>30</v>
      </c>
      <c r="G40" s="44">
        <v>30</v>
      </c>
      <c r="H40" s="65"/>
      <c r="I40" s="46">
        <v>2</v>
      </c>
      <c r="J40" s="47">
        <v>50</v>
      </c>
      <c r="K40" s="47">
        <f t="shared" si="5"/>
        <v>60</v>
      </c>
      <c r="L40" s="47">
        <f t="shared" si="6"/>
        <v>62</v>
      </c>
      <c r="M40" s="47">
        <v>32</v>
      </c>
      <c r="N40" s="47">
        <f t="shared" si="7"/>
        <v>112</v>
      </c>
      <c r="O40" s="48" t="s">
        <v>31</v>
      </c>
      <c r="P40" s="42"/>
      <c r="Q40" s="3">
        <f t="shared" si="8"/>
        <v>0</v>
      </c>
      <c r="R40" s="3">
        <f t="shared" si="9"/>
        <v>28</v>
      </c>
    </row>
    <row r="41" spans="1:16" ht="15">
      <c r="A41" s="31"/>
      <c r="B41" s="32" t="s">
        <v>56</v>
      </c>
      <c r="C41" s="77"/>
      <c r="D41" s="63"/>
      <c r="E41" s="35"/>
      <c r="F41" s="43"/>
      <c r="G41" s="44"/>
      <c r="H41" s="65"/>
      <c r="I41" s="46"/>
      <c r="J41" s="47"/>
      <c r="K41" s="47"/>
      <c r="L41" s="47"/>
      <c r="M41" s="47"/>
      <c r="N41" s="47"/>
      <c r="O41" s="48"/>
      <c r="P41" s="42"/>
    </row>
    <row r="42" spans="1:16" ht="15">
      <c r="A42" s="31"/>
      <c r="B42" s="32" t="s">
        <v>57</v>
      </c>
      <c r="C42" s="77"/>
      <c r="D42" s="63"/>
      <c r="E42" s="35"/>
      <c r="F42" s="43"/>
      <c r="G42" s="44"/>
      <c r="H42" s="65"/>
      <c r="I42" s="46"/>
      <c r="J42" s="47"/>
      <c r="K42" s="47"/>
      <c r="L42" s="47"/>
      <c r="M42" s="47"/>
      <c r="N42" s="47"/>
      <c r="O42" s="48"/>
      <c r="P42" s="42"/>
    </row>
    <row r="43" spans="1:18" ht="15">
      <c r="A43" s="31">
        <v>7</v>
      </c>
      <c r="B43" s="32" t="s">
        <v>58</v>
      </c>
      <c r="C43" s="77">
        <v>3</v>
      </c>
      <c r="D43" s="63">
        <v>4</v>
      </c>
      <c r="E43" s="35" t="s">
        <v>30</v>
      </c>
      <c r="F43" s="43">
        <v>30</v>
      </c>
      <c r="G43" s="44">
        <v>30</v>
      </c>
      <c r="H43" s="65"/>
      <c r="I43" s="46">
        <v>2</v>
      </c>
      <c r="J43" s="47">
        <v>50</v>
      </c>
      <c r="K43" s="47">
        <f>F43+G43+H43</f>
        <v>60</v>
      </c>
      <c r="L43" s="47">
        <f>F43+G43+H43+I43</f>
        <v>62</v>
      </c>
      <c r="M43" s="47">
        <v>32</v>
      </c>
      <c r="N43" s="47">
        <f>J43+L43</f>
        <v>112</v>
      </c>
      <c r="O43" s="48" t="s">
        <v>31</v>
      </c>
      <c r="P43" s="42"/>
      <c r="Q43" s="3">
        <f>IF(E43="Egz.",1,0)</f>
        <v>0</v>
      </c>
      <c r="R43" s="3">
        <f>N43/D43</f>
        <v>28</v>
      </c>
    </row>
    <row r="44" spans="1:16" ht="15">
      <c r="A44" s="31"/>
      <c r="B44" s="32" t="s">
        <v>59</v>
      </c>
      <c r="C44" s="77"/>
      <c r="D44" s="63"/>
      <c r="E44" s="35"/>
      <c r="F44" s="43"/>
      <c r="G44" s="44"/>
      <c r="H44" s="65"/>
      <c r="I44" s="46"/>
      <c r="J44" s="47"/>
      <c r="K44" s="47"/>
      <c r="L44" s="47"/>
      <c r="M44" s="47"/>
      <c r="N44" s="47"/>
      <c r="O44" s="48"/>
      <c r="P44" s="42"/>
    </row>
    <row r="45" spans="1:16" ht="15">
      <c r="A45" s="31"/>
      <c r="B45" s="32" t="s">
        <v>60</v>
      </c>
      <c r="C45" s="77"/>
      <c r="D45" s="63"/>
      <c r="E45" s="35"/>
      <c r="F45" s="43"/>
      <c r="G45" s="44"/>
      <c r="H45" s="65"/>
      <c r="I45" s="46"/>
      <c r="J45" s="47"/>
      <c r="K45" s="47"/>
      <c r="L45" s="47"/>
      <c r="M45" s="47"/>
      <c r="N45" s="47"/>
      <c r="O45" s="48"/>
      <c r="P45" s="42"/>
    </row>
    <row r="46" spans="1:18" ht="15">
      <c r="A46" s="31">
        <v>8</v>
      </c>
      <c r="B46" s="32" t="s">
        <v>61</v>
      </c>
      <c r="C46" s="77">
        <v>3</v>
      </c>
      <c r="D46" s="63">
        <v>4</v>
      </c>
      <c r="E46" s="35" t="s">
        <v>39</v>
      </c>
      <c r="F46" s="52">
        <v>30</v>
      </c>
      <c r="G46" s="53">
        <v>30</v>
      </c>
      <c r="H46" s="78"/>
      <c r="I46" s="46">
        <v>2</v>
      </c>
      <c r="J46" s="47">
        <v>50</v>
      </c>
      <c r="K46" s="47">
        <f>F46+G46+H46</f>
        <v>60</v>
      </c>
      <c r="L46" s="47">
        <f>F46+G46+H46+I46</f>
        <v>62</v>
      </c>
      <c r="M46" s="47">
        <v>30</v>
      </c>
      <c r="N46" s="47">
        <f>J46+L46</f>
        <v>112</v>
      </c>
      <c r="O46" s="57" t="s">
        <v>31</v>
      </c>
      <c r="P46" s="42"/>
      <c r="Q46" s="3">
        <f>IF(E46="Egz.",1,0)</f>
        <v>1</v>
      </c>
      <c r="R46" s="3">
        <f>N46/D46</f>
        <v>28</v>
      </c>
    </row>
    <row r="47" spans="1:18" ht="15">
      <c r="A47" s="31">
        <v>9</v>
      </c>
      <c r="B47" s="32" t="s">
        <v>62</v>
      </c>
      <c r="C47" s="77">
        <v>3</v>
      </c>
      <c r="D47" s="63">
        <v>4</v>
      </c>
      <c r="E47" s="35" t="s">
        <v>39</v>
      </c>
      <c r="F47" s="66">
        <v>30</v>
      </c>
      <c r="G47" s="67">
        <v>30</v>
      </c>
      <c r="H47" s="68"/>
      <c r="I47" s="69">
        <v>2</v>
      </c>
      <c r="J47" s="70">
        <v>50</v>
      </c>
      <c r="K47" s="70">
        <f>F47+G47+H47</f>
        <v>60</v>
      </c>
      <c r="L47" s="70">
        <f>F47+G47+H47+I47</f>
        <v>62</v>
      </c>
      <c r="M47" s="70">
        <v>30</v>
      </c>
      <c r="N47" s="70">
        <f>J47+L47</f>
        <v>112</v>
      </c>
      <c r="O47" s="71" t="s">
        <v>31</v>
      </c>
      <c r="P47" s="42"/>
      <c r="Q47" s="3">
        <f>IF(E47="Egz.",1,0)</f>
        <v>1</v>
      </c>
      <c r="R47" s="3">
        <f>N47/D47</f>
        <v>28</v>
      </c>
    </row>
    <row r="48" spans="1:16" ht="15.75">
      <c r="A48" s="62"/>
      <c r="B48" s="59" t="s">
        <v>63</v>
      </c>
      <c r="C48" s="60"/>
      <c r="D48" s="60"/>
      <c r="E48" s="61"/>
      <c r="F48" s="60"/>
      <c r="G48" s="60"/>
      <c r="H48" s="60"/>
      <c r="I48" s="60"/>
      <c r="J48" s="60"/>
      <c r="K48" s="42"/>
      <c r="L48" s="42"/>
      <c r="M48" s="60"/>
      <c r="N48" s="42"/>
      <c r="O48" s="60"/>
      <c r="P48" s="60"/>
    </row>
    <row r="49" spans="1:18" ht="15">
      <c r="A49" s="31">
        <v>1</v>
      </c>
      <c r="B49" s="32" t="s">
        <v>64</v>
      </c>
      <c r="C49" s="63">
        <v>1</v>
      </c>
      <c r="D49" s="63">
        <v>2.5</v>
      </c>
      <c r="E49" s="79" t="s">
        <v>30</v>
      </c>
      <c r="F49" s="80">
        <v>30</v>
      </c>
      <c r="G49" s="81"/>
      <c r="H49" s="82"/>
      <c r="I49" s="83">
        <v>5</v>
      </c>
      <c r="J49" s="84">
        <v>30</v>
      </c>
      <c r="K49" s="40">
        <f aca="true" t="shared" si="10" ref="K49:K54">F49+G49+H49</f>
        <v>30</v>
      </c>
      <c r="L49" s="40">
        <f aca="true" t="shared" si="11" ref="L49:L54">F49+G49+H49+I49</f>
        <v>35</v>
      </c>
      <c r="M49" s="84">
        <v>30</v>
      </c>
      <c r="N49" s="40">
        <f aca="true" t="shared" si="12" ref="N49:N54">J49+L49</f>
        <v>65</v>
      </c>
      <c r="O49" s="85" t="s">
        <v>31</v>
      </c>
      <c r="P49" s="86"/>
      <c r="Q49" s="3">
        <f aca="true" t="shared" si="13" ref="Q49:Q54">IF(E49="Egz.",1,0)</f>
        <v>0</v>
      </c>
      <c r="R49" s="3">
        <f aca="true" t="shared" si="14" ref="R49:R54">N49/D49</f>
        <v>26</v>
      </c>
    </row>
    <row r="50" spans="1:18" ht="15">
      <c r="A50" s="31">
        <v>2</v>
      </c>
      <c r="B50" s="32" t="s">
        <v>65</v>
      </c>
      <c r="C50" s="63">
        <v>2</v>
      </c>
      <c r="D50" s="63">
        <v>2.5</v>
      </c>
      <c r="E50" s="79" t="s">
        <v>30</v>
      </c>
      <c r="F50" s="87">
        <v>30</v>
      </c>
      <c r="G50" s="88"/>
      <c r="H50" s="89"/>
      <c r="I50" s="90">
        <v>5</v>
      </c>
      <c r="J50" s="91">
        <v>30</v>
      </c>
      <c r="K50" s="47">
        <f t="shared" si="10"/>
        <v>30</v>
      </c>
      <c r="L50" s="47">
        <f t="shared" si="11"/>
        <v>35</v>
      </c>
      <c r="M50" s="91">
        <v>0</v>
      </c>
      <c r="N50" s="47">
        <f t="shared" si="12"/>
        <v>65</v>
      </c>
      <c r="O50" s="92" t="s">
        <v>31</v>
      </c>
      <c r="P50" s="86"/>
      <c r="Q50" s="3">
        <f t="shared" si="13"/>
        <v>0</v>
      </c>
      <c r="R50" s="3">
        <f t="shared" si="14"/>
        <v>26</v>
      </c>
    </row>
    <row r="51" spans="1:18" ht="15">
      <c r="A51" s="31">
        <v>3</v>
      </c>
      <c r="B51" s="32" t="s">
        <v>66</v>
      </c>
      <c r="C51" s="63">
        <v>2</v>
      </c>
      <c r="D51" s="63">
        <v>2.5</v>
      </c>
      <c r="E51" s="79" t="s">
        <v>30</v>
      </c>
      <c r="F51" s="87"/>
      <c r="G51" s="88">
        <v>30</v>
      </c>
      <c r="H51" s="89"/>
      <c r="I51" s="90">
        <v>5</v>
      </c>
      <c r="J51" s="91">
        <v>30</v>
      </c>
      <c r="K51" s="47">
        <f t="shared" si="10"/>
        <v>30</v>
      </c>
      <c r="L51" s="47">
        <f t="shared" si="11"/>
        <v>35</v>
      </c>
      <c r="M51" s="91">
        <v>30</v>
      </c>
      <c r="N51" s="47">
        <f t="shared" si="12"/>
        <v>65</v>
      </c>
      <c r="O51" s="92" t="s">
        <v>31</v>
      </c>
      <c r="P51" s="86"/>
      <c r="Q51" s="3">
        <f t="shared" si="13"/>
        <v>0</v>
      </c>
      <c r="R51" s="3">
        <f t="shared" si="14"/>
        <v>26</v>
      </c>
    </row>
    <row r="52" spans="1:18" ht="15">
      <c r="A52" s="31">
        <v>4</v>
      </c>
      <c r="B52" s="32" t="s">
        <v>67</v>
      </c>
      <c r="C52" s="63">
        <v>3</v>
      </c>
      <c r="D52" s="63">
        <v>2.5</v>
      </c>
      <c r="E52" s="79" t="s">
        <v>30</v>
      </c>
      <c r="F52" s="87">
        <v>30</v>
      </c>
      <c r="G52" s="88"/>
      <c r="H52" s="89"/>
      <c r="I52" s="90">
        <v>5</v>
      </c>
      <c r="J52" s="91">
        <v>30</v>
      </c>
      <c r="K52" s="47">
        <f t="shared" si="10"/>
        <v>30</v>
      </c>
      <c r="L52" s="47">
        <f t="shared" si="11"/>
        <v>35</v>
      </c>
      <c r="M52" s="91">
        <v>0</v>
      </c>
      <c r="N52" s="47">
        <f t="shared" si="12"/>
        <v>65</v>
      </c>
      <c r="O52" s="92" t="s">
        <v>31</v>
      </c>
      <c r="P52" s="86"/>
      <c r="Q52" s="3">
        <f t="shared" si="13"/>
        <v>0</v>
      </c>
      <c r="R52" s="3">
        <f t="shared" si="14"/>
        <v>26</v>
      </c>
    </row>
    <row r="53" spans="1:18" ht="15">
      <c r="A53" s="31">
        <v>5</v>
      </c>
      <c r="B53" s="32" t="s">
        <v>68</v>
      </c>
      <c r="C53" s="63">
        <v>3</v>
      </c>
      <c r="D53" s="63">
        <v>4</v>
      </c>
      <c r="E53" s="79" t="s">
        <v>30</v>
      </c>
      <c r="F53" s="87"/>
      <c r="G53" s="88">
        <v>45</v>
      </c>
      <c r="H53" s="89"/>
      <c r="I53" s="90">
        <v>5</v>
      </c>
      <c r="J53" s="91">
        <v>50</v>
      </c>
      <c r="K53" s="47">
        <f t="shared" si="10"/>
        <v>45</v>
      </c>
      <c r="L53" s="47">
        <f t="shared" si="11"/>
        <v>50</v>
      </c>
      <c r="M53" s="91">
        <v>45</v>
      </c>
      <c r="N53" s="47">
        <f t="shared" si="12"/>
        <v>100</v>
      </c>
      <c r="O53" s="92" t="s">
        <v>31</v>
      </c>
      <c r="P53" s="86"/>
      <c r="Q53" s="3">
        <f t="shared" si="13"/>
        <v>0</v>
      </c>
      <c r="R53" s="3">
        <f t="shared" si="14"/>
        <v>25</v>
      </c>
    </row>
    <row r="54" spans="1:18" ht="15">
      <c r="A54" s="31">
        <v>6</v>
      </c>
      <c r="B54" s="32" t="s">
        <v>69</v>
      </c>
      <c r="C54" s="63">
        <v>4</v>
      </c>
      <c r="D54" s="63">
        <v>4</v>
      </c>
      <c r="E54" s="79" t="s">
        <v>30</v>
      </c>
      <c r="F54" s="87"/>
      <c r="G54" s="88">
        <v>45</v>
      </c>
      <c r="H54" s="89"/>
      <c r="I54" s="90">
        <v>5</v>
      </c>
      <c r="J54" s="91">
        <v>50</v>
      </c>
      <c r="K54" s="47">
        <f t="shared" si="10"/>
        <v>45</v>
      </c>
      <c r="L54" s="47">
        <f t="shared" si="11"/>
        <v>50</v>
      </c>
      <c r="M54" s="91">
        <v>45</v>
      </c>
      <c r="N54" s="47">
        <f t="shared" si="12"/>
        <v>100</v>
      </c>
      <c r="O54" s="92" t="s">
        <v>31</v>
      </c>
      <c r="P54" s="86"/>
      <c r="Q54" s="3">
        <f t="shared" si="13"/>
        <v>0</v>
      </c>
      <c r="R54" s="3">
        <f t="shared" si="14"/>
        <v>25</v>
      </c>
    </row>
    <row r="55" spans="1:16" ht="15.75">
      <c r="A55" s="62"/>
      <c r="B55" s="59" t="s">
        <v>70</v>
      </c>
      <c r="C55" s="93"/>
      <c r="D55" s="93"/>
      <c r="E55" s="94"/>
      <c r="F55" s="93"/>
      <c r="G55" s="93"/>
      <c r="H55" s="93"/>
      <c r="I55" s="93"/>
      <c r="J55" s="93"/>
      <c r="K55" s="95"/>
      <c r="L55" s="93"/>
      <c r="M55" s="93"/>
      <c r="N55" s="93"/>
      <c r="O55" s="93"/>
      <c r="P55" s="93"/>
    </row>
    <row r="56" spans="1:18" ht="15">
      <c r="A56" s="31">
        <v>1</v>
      </c>
      <c r="B56" s="27" t="s">
        <v>71</v>
      </c>
      <c r="C56" s="77">
        <v>2</v>
      </c>
      <c r="D56" s="63">
        <v>6</v>
      </c>
      <c r="E56" s="79" t="s">
        <v>30</v>
      </c>
      <c r="F56" s="80"/>
      <c r="G56" s="81"/>
      <c r="H56" s="82"/>
      <c r="I56" s="83">
        <v>52</v>
      </c>
      <c r="J56" s="84">
        <v>108</v>
      </c>
      <c r="K56" s="84">
        <f>F56+G56+H56</f>
        <v>0</v>
      </c>
      <c r="L56" s="84">
        <f>F56+G56+H56+I56</f>
        <v>52</v>
      </c>
      <c r="M56" s="84">
        <v>160</v>
      </c>
      <c r="N56" s="84">
        <f>J56+L56</f>
        <v>160</v>
      </c>
      <c r="O56" s="85" t="s">
        <v>31</v>
      </c>
      <c r="P56" s="86"/>
      <c r="Q56" s="3">
        <f>IF(E56="Egz.",1,0)</f>
        <v>0</v>
      </c>
      <c r="R56" s="3">
        <f>N56/D56</f>
        <v>26.666666666666668</v>
      </c>
    </row>
    <row r="57" spans="1:18" ht="15">
      <c r="A57" s="31">
        <v>2</v>
      </c>
      <c r="B57" s="27" t="s">
        <v>72</v>
      </c>
      <c r="C57" s="77">
        <v>4</v>
      </c>
      <c r="D57" s="63">
        <v>20</v>
      </c>
      <c r="E57" s="79"/>
      <c r="F57" s="96"/>
      <c r="G57" s="97"/>
      <c r="H57" s="98"/>
      <c r="I57" s="99">
        <v>200</v>
      </c>
      <c r="J57" s="100">
        <v>300</v>
      </c>
      <c r="K57" s="100">
        <f>F57+G57+H57</f>
        <v>0</v>
      </c>
      <c r="L57" s="100">
        <f>F57+G57+H57+I57</f>
        <v>200</v>
      </c>
      <c r="M57" s="100">
        <v>200</v>
      </c>
      <c r="N57" s="100">
        <f>J57+L57</f>
        <v>500</v>
      </c>
      <c r="O57" s="101" t="s">
        <v>31</v>
      </c>
      <c r="P57" s="86"/>
      <c r="Q57" s="3">
        <f>IF(E57="Egz.",1,0)</f>
        <v>0</v>
      </c>
      <c r="R57" s="3">
        <f>N57/D57</f>
        <v>25</v>
      </c>
    </row>
    <row r="58" spans="1:16" ht="15">
      <c r="A58" s="102"/>
      <c r="B58" s="20"/>
      <c r="C58" s="103"/>
      <c r="D58" s="102"/>
      <c r="E58" s="102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</row>
    <row r="59" spans="1:16" ht="15">
      <c r="A59" s="102"/>
      <c r="B59" s="20"/>
      <c r="C59" s="103"/>
      <c r="D59" s="20"/>
      <c r="E59" s="102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1:27" ht="15.75">
      <c r="A60" s="9"/>
      <c r="B60" s="105" t="s">
        <v>73</v>
      </c>
      <c r="C60" s="106"/>
      <c r="D60" s="31" t="s">
        <v>10</v>
      </c>
      <c r="E60" s="31" t="s">
        <v>74</v>
      </c>
      <c r="F60" s="31" t="s">
        <v>75</v>
      </c>
      <c r="G60" s="31" t="s">
        <v>76</v>
      </c>
      <c r="H60" s="31" t="s">
        <v>14</v>
      </c>
      <c r="I60" s="31" t="s">
        <v>15</v>
      </c>
      <c r="J60" s="31" t="s">
        <v>16</v>
      </c>
      <c r="K60" s="31" t="s">
        <v>77</v>
      </c>
      <c r="L60" s="31" t="s">
        <v>78</v>
      </c>
      <c r="M60" s="31" t="s">
        <v>79</v>
      </c>
      <c r="N60" s="31" t="s">
        <v>15</v>
      </c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</row>
    <row r="61" spans="1:16" ht="15.75">
      <c r="A61" s="9"/>
      <c r="B61" s="105" t="s">
        <v>80</v>
      </c>
      <c r="C61" s="44">
        <v>1</v>
      </c>
      <c r="D61" s="44">
        <f>SUMIF($C$14:$C$57,C61,$D$14:$D$57)</f>
        <v>30</v>
      </c>
      <c r="E61" s="44">
        <f>SUMIF($C$14:$C$57,C61,$Q$14:$Q$57)</f>
        <v>4</v>
      </c>
      <c r="F61" s="47">
        <f>SUMIF($C$14:$C$57,C61,$F$14:$F$57)</f>
        <v>207</v>
      </c>
      <c r="G61" s="47">
        <f>SUMIF($C$14:$C$57,C61,$G$14:$G$57)</f>
        <v>195</v>
      </c>
      <c r="H61" s="47">
        <f>SUMIF($C$14:$C$57,C61,$H$14:$H$57)</f>
        <v>30</v>
      </c>
      <c r="I61" s="47">
        <f>SUMIF($C$14:$C$57,C61,$I$14:$I$57)</f>
        <v>24</v>
      </c>
      <c r="J61" s="47">
        <f>SUMIF($C$14:$C$57,C61,$J$14:$J$57)</f>
        <v>378</v>
      </c>
      <c r="K61" s="47">
        <f>SUMIF($C$14:$C$57,C61,$K$14:$K$57)</f>
        <v>432</v>
      </c>
      <c r="L61" s="47">
        <f>SUMIF(C14:C57,C61,L14:L57)</f>
        <v>455</v>
      </c>
      <c r="M61" s="47">
        <f>SUMIF($C$14:$C$57,C61,$M$14:$M$57)</f>
        <v>255</v>
      </c>
      <c r="N61" s="47">
        <f>SUMIF($C$14:$C$57,C61,$N$14:$N$57)</f>
        <v>833</v>
      </c>
      <c r="O61" s="107"/>
      <c r="P61" s="42"/>
    </row>
    <row r="62" spans="1:16" ht="15.75">
      <c r="A62" s="9"/>
      <c r="B62" s="105" t="s">
        <v>81</v>
      </c>
      <c r="C62" s="44">
        <v>2</v>
      </c>
      <c r="D62" s="44">
        <f>SUMIF($C$14:$C$57,C62,$D$14:$D$57)</f>
        <v>30</v>
      </c>
      <c r="E62" s="44">
        <f>SUMIF($C$14:$C$57,C62,$Q$14:$Q$57)</f>
        <v>4</v>
      </c>
      <c r="F62" s="47">
        <f>SUMIF($C$14:$C$57,C62,$F$14:$F$57)</f>
        <v>150</v>
      </c>
      <c r="G62" s="47">
        <f>SUMIF($C$14:$C$57,C62,$G$14:$G$57)</f>
        <v>180</v>
      </c>
      <c r="H62" s="47">
        <f>SUMIF($C$14:$C$57,C62,$H$14:$H$57)</f>
        <v>0</v>
      </c>
      <c r="I62" s="47">
        <f>SUMIF($C$14:$C$57,C62,$I$14:$I$57)</f>
        <v>71</v>
      </c>
      <c r="J62" s="47">
        <f>SUMIF($C$14:$C$57,C62,$J$14:$J$57)</f>
        <v>408</v>
      </c>
      <c r="K62" s="47">
        <f>SUMIF($C$14:$C$57,C62,$K$14:$K$57)</f>
        <v>330</v>
      </c>
      <c r="L62" s="47">
        <f>SUMIF(C15:C58,C62,L15:L58)</f>
        <v>400</v>
      </c>
      <c r="M62" s="47">
        <f>SUMIF($C$14:$C$57,C62,$M$14:$M$57)</f>
        <v>341</v>
      </c>
      <c r="N62" s="47">
        <f>SUMIF($C$14:$C$57,C62,$N$14:$N$57)</f>
        <v>808</v>
      </c>
      <c r="O62" s="107"/>
      <c r="P62" s="42"/>
    </row>
    <row r="63" spans="1:16" ht="15.75">
      <c r="A63" s="9"/>
      <c r="B63" s="105" t="s">
        <v>82</v>
      </c>
      <c r="C63" s="54">
        <v>3</v>
      </c>
      <c r="D63" s="44">
        <f>SUMIF($C$14:$C$57,C63,$D$14:$D$57)</f>
        <v>30</v>
      </c>
      <c r="E63" s="44">
        <f>SUMIF($C$14:$C$57,C63,$Q$14:$Q$57)</f>
        <v>3</v>
      </c>
      <c r="F63" s="47">
        <f>SUMIF($C$14:$C$57,C63,$F$14:$F$57)</f>
        <v>225</v>
      </c>
      <c r="G63" s="47">
        <f>SUMIF($C$14:$C$57,C63,$G$14:$G$57)</f>
        <v>165</v>
      </c>
      <c r="H63" s="47">
        <f>SUMIF($C$14:$C$57,C63,$H$14:$H$57)</f>
        <v>30</v>
      </c>
      <c r="I63" s="47">
        <f>SUMIF($C$14:$C$57,C63,$I$14:$I$57)</f>
        <v>22</v>
      </c>
      <c r="J63" s="47">
        <f>SUMIF($C$14:$C$57,C63,$J$14:$J$57)</f>
        <v>385</v>
      </c>
      <c r="K63" s="47">
        <f>SUMIF($C$14:$C$57,C63,$K$14:$K$57)</f>
        <v>420</v>
      </c>
      <c r="L63" s="47">
        <f>SUMIF(C16:C58,C63,L16:L58)</f>
        <v>442</v>
      </c>
      <c r="M63" s="47">
        <f>SUMIF($C$14:$C$57,C63,$M$14:$M$57)</f>
        <v>199</v>
      </c>
      <c r="N63" s="47">
        <f>SUMIF($C$14:$C$57,C63,$N$14:$N$57)</f>
        <v>827</v>
      </c>
      <c r="O63" s="107"/>
      <c r="P63" s="42"/>
    </row>
    <row r="64" spans="1:16" ht="15.75">
      <c r="A64" s="9"/>
      <c r="B64" s="105" t="s">
        <v>83</v>
      </c>
      <c r="C64" s="54">
        <v>4</v>
      </c>
      <c r="D64" s="44">
        <f>SUMIF($C$14:$C$57,C64,$D$14:$D$57)</f>
        <v>30</v>
      </c>
      <c r="E64" s="44">
        <f>SUMIF($C$14:$C$57,C64,$Q$14:$Q$57)</f>
        <v>1</v>
      </c>
      <c r="F64" s="47">
        <f>SUMIF($C$14:$C$57,C64,$F$14:$F$57)</f>
        <v>30</v>
      </c>
      <c r="G64" s="47">
        <f>SUMIF($C$14:$C$57,C64,$G$14:$G$57)</f>
        <v>90</v>
      </c>
      <c r="H64" s="47">
        <f>SUMIF($C$14:$C$57,C64,$H$14:$H$57)</f>
        <v>0</v>
      </c>
      <c r="I64" s="47">
        <f>SUMIF($C$14:$C$57,C64,$I$14:$I$57)</f>
        <v>210</v>
      </c>
      <c r="J64" s="47">
        <f>SUMIF($C$14:$C$57,C64,$J$14:$J$57)</f>
        <v>430</v>
      </c>
      <c r="K64" s="47">
        <f>SUMIF($C$14:$C$57,C64,$K$14:$K$57)</f>
        <v>120</v>
      </c>
      <c r="L64" s="47">
        <f>SUMIF(C17:C59,C64,L17:L59)</f>
        <v>330</v>
      </c>
      <c r="M64" s="47">
        <f>SUMIF($C$14:$C$57,C64,$M$14:$M$57)</f>
        <v>290</v>
      </c>
      <c r="N64" s="47">
        <f>SUMIF($C$14:$C$57,C64,$N$14:$N$57)</f>
        <v>760</v>
      </c>
      <c r="O64" s="107"/>
      <c r="P64" s="42"/>
    </row>
    <row r="65" spans="1:19" ht="15.75">
      <c r="A65" s="9"/>
      <c r="B65" s="108" t="s">
        <v>84</v>
      </c>
      <c r="C65" s="109"/>
      <c r="D65" s="110">
        <f aca="true" t="shared" si="15" ref="D65:N65">SUM(D61:D64)</f>
        <v>120</v>
      </c>
      <c r="E65" s="110">
        <f t="shared" si="15"/>
        <v>12</v>
      </c>
      <c r="F65" s="110">
        <f t="shared" si="15"/>
        <v>612</v>
      </c>
      <c r="G65" s="110">
        <f t="shared" si="15"/>
        <v>630</v>
      </c>
      <c r="H65" s="110">
        <f t="shared" si="15"/>
        <v>60</v>
      </c>
      <c r="I65" s="110">
        <f t="shared" si="15"/>
        <v>327</v>
      </c>
      <c r="J65" s="110">
        <f t="shared" si="15"/>
        <v>1601</v>
      </c>
      <c r="K65" s="110">
        <f t="shared" si="15"/>
        <v>1302</v>
      </c>
      <c r="L65" s="110">
        <f t="shared" si="15"/>
        <v>1627</v>
      </c>
      <c r="M65" s="110">
        <f t="shared" si="15"/>
        <v>1085</v>
      </c>
      <c r="N65" s="110">
        <f t="shared" si="15"/>
        <v>3228</v>
      </c>
      <c r="O65" s="111"/>
      <c r="P65" s="111"/>
      <c r="Q65" s="1"/>
      <c r="R65" s="1" t="s">
        <v>85</v>
      </c>
      <c r="S65" s="1">
        <f>N65/D65</f>
        <v>26.9</v>
      </c>
    </row>
    <row r="66" spans="1:18" ht="15">
      <c r="A66" s="9"/>
      <c r="B66" s="103"/>
      <c r="C66" s="103"/>
      <c r="D66" s="111"/>
      <c r="E66" s="111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"/>
      <c r="R66" s="1"/>
    </row>
    <row r="68" spans="1:19" ht="15">
      <c r="A68" s="112" t="s">
        <v>86</v>
      </c>
      <c r="B68" s="113" t="s">
        <v>87</v>
      </c>
      <c r="C68" s="114"/>
      <c r="D68" s="208" t="s">
        <v>10</v>
      </c>
      <c r="E68" s="208"/>
      <c r="F68" s="209" t="s">
        <v>88</v>
      </c>
      <c r="G68" s="209"/>
      <c r="H68" s="115"/>
      <c r="I68" s="112" t="s">
        <v>89</v>
      </c>
      <c r="J68" s="116" t="s">
        <v>90</v>
      </c>
      <c r="K68" s="117"/>
      <c r="L68" s="117"/>
      <c r="M68" s="117"/>
      <c r="N68" s="117"/>
      <c r="O68" s="118"/>
      <c r="P68" s="119"/>
      <c r="Q68" s="119"/>
      <c r="R68" s="119"/>
      <c r="S68" s="120"/>
    </row>
    <row r="69" spans="1:19" ht="15">
      <c r="A69" s="121"/>
      <c r="B69" s="122" t="s">
        <v>91</v>
      </c>
      <c r="C69" s="123"/>
      <c r="D69" s="124"/>
      <c r="E69" s="125" t="s">
        <v>92</v>
      </c>
      <c r="F69" s="73"/>
      <c r="G69" s="126" t="s">
        <v>92</v>
      </c>
      <c r="H69" s="120"/>
      <c r="I69" s="127"/>
      <c r="J69" s="128" t="s">
        <v>93</v>
      </c>
      <c r="K69" s="129"/>
      <c r="L69" s="129"/>
      <c r="M69" s="129"/>
      <c r="N69" s="129"/>
      <c r="O69" s="130" t="s">
        <v>92</v>
      </c>
      <c r="P69" s="131"/>
      <c r="Q69" s="131"/>
      <c r="R69" s="129"/>
      <c r="S69" s="132"/>
    </row>
    <row r="70" spans="1:19" ht="15">
      <c r="A70" s="133"/>
      <c r="B70" s="134"/>
      <c r="C70" s="135"/>
      <c r="D70" s="124"/>
      <c r="E70" s="136"/>
      <c r="F70" s="120"/>
      <c r="G70" s="137"/>
      <c r="H70" s="120"/>
      <c r="I70" s="127"/>
      <c r="J70" s="138" t="s">
        <v>94</v>
      </c>
      <c r="K70" s="119"/>
      <c r="L70" s="119"/>
      <c r="M70" s="119"/>
      <c r="N70" s="119"/>
      <c r="O70" s="139"/>
      <c r="P70" s="119"/>
      <c r="Q70" s="119"/>
      <c r="R70" s="119"/>
      <c r="S70" s="120"/>
    </row>
    <row r="71" spans="1:19" ht="15">
      <c r="A71" s="133"/>
      <c r="B71" s="140" t="s">
        <v>95</v>
      </c>
      <c r="C71" s="141"/>
      <c r="D71" s="142">
        <f>D65</f>
        <v>120</v>
      </c>
      <c r="E71" s="143">
        <v>1</v>
      </c>
      <c r="F71" s="144">
        <f>N65</f>
        <v>3228</v>
      </c>
      <c r="G71" s="143">
        <v>1</v>
      </c>
      <c r="H71" s="120"/>
      <c r="I71" s="210" t="s">
        <v>96</v>
      </c>
      <c r="J71" s="210"/>
      <c r="K71" s="210"/>
      <c r="L71" s="210"/>
      <c r="M71" s="145"/>
      <c r="N71" s="145"/>
      <c r="O71" s="146"/>
      <c r="P71" s="73"/>
      <c r="Q71" s="73"/>
      <c r="R71" s="73"/>
      <c r="S71" s="120"/>
    </row>
    <row r="72" spans="1:19" ht="15">
      <c r="A72" s="127">
        <v>1</v>
      </c>
      <c r="B72" s="147" t="s">
        <v>97</v>
      </c>
      <c r="C72" s="123"/>
      <c r="D72" s="211">
        <f>F72/S65</f>
        <v>60.48327137546469</v>
      </c>
      <c r="E72" s="212">
        <f>D72/D65</f>
        <v>0.5040272614622058</v>
      </c>
      <c r="F72" s="213">
        <f>L65</f>
        <v>1627</v>
      </c>
      <c r="G72" s="212">
        <f>F72/N65</f>
        <v>0.5040272614622057</v>
      </c>
      <c r="H72" s="120"/>
      <c r="I72" s="148">
        <v>1</v>
      </c>
      <c r="J72" s="149" t="s">
        <v>168</v>
      </c>
      <c r="K72" s="120"/>
      <c r="L72" s="120"/>
      <c r="M72" s="120"/>
      <c r="N72" s="120"/>
      <c r="O72" s="150">
        <v>1</v>
      </c>
      <c r="P72" s="120"/>
      <c r="Q72" s="120"/>
      <c r="R72" s="120"/>
      <c r="S72" s="151"/>
    </row>
    <row r="73" spans="1:19" ht="15">
      <c r="A73" s="152"/>
      <c r="B73" s="153" t="s">
        <v>98</v>
      </c>
      <c r="C73" s="154"/>
      <c r="D73" s="211"/>
      <c r="E73" s="212"/>
      <c r="F73" s="213"/>
      <c r="G73" s="212"/>
      <c r="H73" s="120"/>
      <c r="I73" s="155"/>
      <c r="J73" s="149"/>
      <c r="K73" s="149"/>
      <c r="L73" s="120"/>
      <c r="M73" s="120"/>
      <c r="N73" s="120"/>
      <c r="O73" s="156"/>
      <c r="P73" s="120"/>
      <c r="Q73" s="120"/>
      <c r="R73" s="120"/>
      <c r="S73" s="120"/>
    </row>
    <row r="74" spans="1:19" ht="15">
      <c r="A74" s="157">
        <v>2</v>
      </c>
      <c r="B74" s="158" t="s">
        <v>99</v>
      </c>
      <c r="C74" s="159"/>
      <c r="D74" s="160">
        <f>SUM(D24:D26)</f>
        <v>14.5</v>
      </c>
      <c r="E74" s="161">
        <f>D74/D65</f>
        <v>0.12083333333333333</v>
      </c>
      <c r="F74" s="162">
        <f>SUM(N24:N26)</f>
        <v>389</v>
      </c>
      <c r="G74" s="161">
        <f>F74/N65</f>
        <v>0.12050805452292442</v>
      </c>
      <c r="H74" s="120"/>
      <c r="I74" s="155"/>
      <c r="J74" s="120"/>
      <c r="K74" s="120"/>
      <c r="L74" s="120"/>
      <c r="M74" s="120"/>
      <c r="N74" s="120"/>
      <c r="O74" s="163"/>
      <c r="P74" s="120"/>
      <c r="Q74" s="120"/>
      <c r="R74" s="120"/>
      <c r="S74" s="120"/>
    </row>
    <row r="75" spans="1:19" ht="15">
      <c r="A75" s="164">
        <v>3</v>
      </c>
      <c r="B75" s="165" t="s">
        <v>100</v>
      </c>
      <c r="C75" s="166"/>
      <c r="D75" s="211">
        <f>F75/S65</f>
        <v>40.33457249070632</v>
      </c>
      <c r="E75" s="214">
        <f>D75/D65</f>
        <v>0.3361214374225527</v>
      </c>
      <c r="F75" s="215">
        <f>M65</f>
        <v>1085</v>
      </c>
      <c r="G75" s="214">
        <f>F75/N65</f>
        <v>0.3361214374225527</v>
      </c>
      <c r="H75" s="120"/>
      <c r="I75" s="155"/>
      <c r="J75" s="216"/>
      <c r="K75" s="216"/>
      <c r="L75" s="216"/>
      <c r="M75" s="168"/>
      <c r="N75" s="168"/>
      <c r="O75" s="169"/>
      <c r="P75" s="168"/>
      <c r="Q75" s="168"/>
      <c r="R75" s="168"/>
      <c r="S75" s="120"/>
    </row>
    <row r="76" spans="1:19" ht="15">
      <c r="A76" s="152"/>
      <c r="B76" s="153" t="s">
        <v>101</v>
      </c>
      <c r="C76" s="154"/>
      <c r="D76" s="211"/>
      <c r="E76" s="214"/>
      <c r="F76" s="215"/>
      <c r="G76" s="214"/>
      <c r="H76" s="120"/>
      <c r="I76" s="155"/>
      <c r="J76" s="217"/>
      <c r="K76" s="217"/>
      <c r="L76" s="217"/>
      <c r="M76" s="168"/>
      <c r="N76" s="168"/>
      <c r="O76" s="169"/>
      <c r="P76" s="168"/>
      <c r="Q76" s="168"/>
      <c r="R76" s="168"/>
      <c r="S76" s="120"/>
    </row>
    <row r="77" spans="1:19" ht="15">
      <c r="A77" s="164">
        <v>4</v>
      </c>
      <c r="B77" s="165" t="s">
        <v>102</v>
      </c>
      <c r="C77" s="166"/>
      <c r="D77" s="221">
        <f>SUM(D14:D22)</f>
        <v>11.5</v>
      </c>
      <c r="E77" s="214">
        <f>D77/D65</f>
        <v>0.09583333333333334</v>
      </c>
      <c r="F77" s="215">
        <f>SUM(N14:N22)</f>
        <v>337</v>
      </c>
      <c r="G77" s="214">
        <f>F77/N65</f>
        <v>0.10439900867410161</v>
      </c>
      <c r="H77" s="120"/>
      <c r="I77" s="155"/>
      <c r="J77" s="216"/>
      <c r="K77" s="216"/>
      <c r="L77" s="216"/>
      <c r="M77" s="168"/>
      <c r="N77" s="168"/>
      <c r="O77" s="171"/>
      <c r="P77" s="168"/>
      <c r="Q77" s="168"/>
      <c r="R77" s="168"/>
      <c r="S77" s="120"/>
    </row>
    <row r="78" spans="1:19" ht="15">
      <c r="A78" s="152"/>
      <c r="B78" s="153" t="s">
        <v>103</v>
      </c>
      <c r="C78" s="154"/>
      <c r="D78" s="221"/>
      <c r="E78" s="214"/>
      <c r="F78" s="215"/>
      <c r="G78" s="214"/>
      <c r="H78" s="120"/>
      <c r="I78" s="155"/>
      <c r="J78" s="216"/>
      <c r="K78" s="216"/>
      <c r="L78" s="216"/>
      <c r="M78" s="168"/>
      <c r="N78" s="168"/>
      <c r="O78" s="171"/>
      <c r="P78" s="168"/>
      <c r="Q78" s="168"/>
      <c r="R78" s="168"/>
      <c r="S78" s="120"/>
    </row>
    <row r="79" spans="1:19" ht="15">
      <c r="A79" s="152">
        <v>5</v>
      </c>
      <c r="B79" s="153" t="s">
        <v>104</v>
      </c>
      <c r="C79" s="154"/>
      <c r="D79" s="172">
        <f>SUMIF(P14:P57,"h",D14:D57)</f>
        <v>5</v>
      </c>
      <c r="E79" s="173">
        <f>D79/D65</f>
        <v>0.041666666666666664</v>
      </c>
      <c r="F79" s="172">
        <f>SUMIF(P14:P57,"h",N14:N57)</f>
        <v>152</v>
      </c>
      <c r="G79" s="173">
        <f>F79/N65</f>
        <v>0.04708798017348203</v>
      </c>
      <c r="H79" s="120"/>
      <c r="I79" s="155"/>
      <c r="J79" s="167"/>
      <c r="K79" s="168"/>
      <c r="L79" s="168"/>
      <c r="M79" s="168"/>
      <c r="N79" s="168"/>
      <c r="O79" s="171"/>
      <c r="P79" s="168"/>
      <c r="Q79" s="168"/>
      <c r="R79" s="168"/>
      <c r="S79" s="120"/>
    </row>
    <row r="80" spans="1:19" ht="15">
      <c r="A80" s="174">
        <v>6</v>
      </c>
      <c r="B80" s="158" t="s">
        <v>105</v>
      </c>
      <c r="C80" s="159"/>
      <c r="D80" s="160">
        <f>SUMIF(O14:O57,"f",D14:D57)+SUMIF(O14:O57,"o/f",D14:D57)</f>
        <v>83</v>
      </c>
      <c r="E80" s="161">
        <f>D80/D65</f>
        <v>0.6916666666666667</v>
      </c>
      <c r="F80" s="160">
        <f>SUMIF(O14:O57,"f",N14:N57)+SUMIF(O14:O57,"o/f",N14:N57)</f>
        <v>2224</v>
      </c>
      <c r="G80" s="161">
        <f>F80/N65</f>
        <v>0.6889714993804213</v>
      </c>
      <c r="H80" s="120"/>
      <c r="I80" s="155"/>
      <c r="J80" s="216"/>
      <c r="K80" s="216"/>
      <c r="L80" s="216"/>
      <c r="M80" s="168"/>
      <c r="N80" s="168"/>
      <c r="O80" s="171"/>
      <c r="P80" s="168"/>
      <c r="Q80" s="168"/>
      <c r="R80" s="168"/>
      <c r="S80" s="120"/>
    </row>
    <row r="81" spans="1:19" ht="15">
      <c r="A81" s="174">
        <v>7</v>
      </c>
      <c r="B81" s="158" t="s">
        <v>71</v>
      </c>
      <c r="C81" s="159"/>
      <c r="D81" s="160">
        <f>D56</f>
        <v>6</v>
      </c>
      <c r="E81" s="161">
        <f>D81/D65</f>
        <v>0.05</v>
      </c>
      <c r="F81" s="162">
        <f>N56</f>
        <v>160</v>
      </c>
      <c r="G81" s="161">
        <f>F81/N65</f>
        <v>0.04956629491945477</v>
      </c>
      <c r="I81" s="175"/>
      <c r="J81" s="218"/>
      <c r="K81" s="218"/>
      <c r="L81" s="218"/>
      <c r="M81" s="176"/>
      <c r="N81" s="176"/>
      <c r="O81" s="177"/>
      <c r="P81" s="168"/>
      <c r="Q81" s="168"/>
      <c r="R81" s="168"/>
      <c r="S81" s="120"/>
    </row>
    <row r="82" spans="1:19" ht="15">
      <c r="A82" s="133"/>
      <c r="B82" s="178"/>
      <c r="C82" s="179"/>
      <c r="D82" s="180"/>
      <c r="E82" s="181"/>
      <c r="F82" s="182"/>
      <c r="G82" s="181"/>
      <c r="I82" s="219" t="s">
        <v>106</v>
      </c>
      <c r="J82" s="219"/>
      <c r="K82" s="219"/>
      <c r="L82" s="219"/>
      <c r="M82" s="183"/>
      <c r="N82" s="183"/>
      <c r="O82" s="184"/>
      <c r="P82" s="168"/>
      <c r="Q82" s="168"/>
      <c r="R82" s="168"/>
      <c r="S82" s="120"/>
    </row>
    <row r="84" spans="1:15" ht="15">
      <c r="A84" s="220" t="s">
        <v>107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</row>
    <row r="85" spans="1:15" ht="15">
      <c r="A85" s="185" t="s">
        <v>108</v>
      </c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</row>
    <row r="86" spans="1:15" ht="15">
      <c r="A86" s="185" t="s">
        <v>109</v>
      </c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</row>
    <row r="87" spans="1:15" ht="15">
      <c r="A87" s="187" t="s">
        <v>110</v>
      </c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</row>
    <row r="88" spans="1:12" ht="15">
      <c r="A88" s="187" t="s">
        <v>111</v>
      </c>
      <c r="B88" s="188"/>
      <c r="C88" s="189"/>
      <c r="D88" s="188"/>
      <c r="E88" s="190"/>
      <c r="F88" s="188"/>
      <c r="G88" s="188"/>
      <c r="H88" s="188"/>
      <c r="I88" s="188"/>
      <c r="J88" s="188"/>
      <c r="K88" s="188"/>
      <c r="L88" s="188"/>
    </row>
    <row r="89" spans="1:12" ht="15">
      <c r="A89" s="187" t="s">
        <v>112</v>
      </c>
      <c r="B89" s="188"/>
      <c r="C89" s="189"/>
      <c r="D89" s="188"/>
      <c r="E89" s="190"/>
      <c r="F89" s="188"/>
      <c r="G89" s="188"/>
      <c r="H89" s="188"/>
      <c r="I89" s="188"/>
      <c r="J89" s="188"/>
      <c r="K89" s="188"/>
      <c r="L89" s="188"/>
    </row>
    <row r="90" spans="1:12" ht="15">
      <c r="A90" s="188"/>
      <c r="B90" s="188"/>
      <c r="C90" s="189"/>
      <c r="D90" s="188"/>
      <c r="E90" s="190"/>
      <c r="F90" s="188"/>
      <c r="G90" s="188"/>
      <c r="H90" s="188"/>
      <c r="I90" s="188"/>
      <c r="J90" s="188"/>
      <c r="K90" s="188"/>
      <c r="L90" s="188"/>
    </row>
    <row r="91" spans="1:12" ht="15">
      <c r="A91" s="191" t="s">
        <v>113</v>
      </c>
      <c r="B91" s="188"/>
      <c r="C91" s="189"/>
      <c r="D91" s="188"/>
      <c r="E91" s="190"/>
      <c r="F91" s="188"/>
      <c r="G91" s="188"/>
      <c r="H91" s="188"/>
      <c r="I91" s="188"/>
      <c r="J91" s="188"/>
      <c r="K91" s="188"/>
      <c r="L91" s="188"/>
    </row>
    <row r="92" spans="1:12" ht="15">
      <c r="A92" s="192" t="s">
        <v>114</v>
      </c>
      <c r="B92" s="188"/>
      <c r="C92" s="189"/>
      <c r="D92" s="188"/>
      <c r="E92" s="190"/>
      <c r="F92" s="188"/>
      <c r="G92" s="188"/>
      <c r="H92" s="188"/>
      <c r="I92" s="188"/>
      <c r="J92" s="188"/>
      <c r="K92" s="188"/>
      <c r="L92" s="188"/>
    </row>
    <row r="93" spans="1:12" ht="15">
      <c r="A93" s="193" t="s">
        <v>115</v>
      </c>
      <c r="B93" s="188"/>
      <c r="C93" s="189"/>
      <c r="D93" s="188"/>
      <c r="E93" s="190"/>
      <c r="F93" s="188"/>
      <c r="G93" s="188"/>
      <c r="H93" s="188"/>
      <c r="I93" s="188"/>
      <c r="J93" s="188"/>
      <c r="K93" s="188"/>
      <c r="L93" s="188"/>
    </row>
    <row r="94" spans="1:12" ht="15">
      <c r="A94" s="194" t="s">
        <v>116</v>
      </c>
      <c r="B94" s="188"/>
      <c r="C94" s="189"/>
      <c r="D94" s="188"/>
      <c r="E94" s="190"/>
      <c r="F94" s="188"/>
      <c r="G94" s="188"/>
      <c r="H94" s="188"/>
      <c r="I94" s="188"/>
      <c r="J94" s="188"/>
      <c r="K94" s="188"/>
      <c r="L94" s="188"/>
    </row>
    <row r="95" spans="1:12" ht="15">
      <c r="A95" s="194" t="s">
        <v>117</v>
      </c>
      <c r="B95" s="188"/>
      <c r="C95" s="189"/>
      <c r="D95" s="188"/>
      <c r="E95" s="190"/>
      <c r="F95" s="188"/>
      <c r="G95" s="188"/>
      <c r="H95" s="188"/>
      <c r="I95" s="188"/>
      <c r="J95" s="188"/>
      <c r="K95" s="188"/>
      <c r="L95" s="188"/>
    </row>
    <row r="96" spans="1:12" ht="15">
      <c r="A96" s="188"/>
      <c r="B96" s="188"/>
      <c r="C96" s="189"/>
      <c r="D96" s="188"/>
      <c r="E96" s="190"/>
      <c r="F96" s="188"/>
      <c r="G96" s="188"/>
      <c r="H96" s="188"/>
      <c r="I96" s="188"/>
      <c r="J96" s="188"/>
      <c r="K96" s="188"/>
      <c r="L96" s="188"/>
    </row>
    <row r="97" spans="1:12" ht="15">
      <c r="A97" s="195" t="s">
        <v>118</v>
      </c>
      <c r="B97" s="188"/>
      <c r="C97" s="189"/>
      <c r="D97" s="188"/>
      <c r="E97" s="190"/>
      <c r="F97" s="188"/>
      <c r="G97" s="188"/>
      <c r="H97" s="188"/>
      <c r="I97" s="188"/>
      <c r="J97" s="188"/>
      <c r="K97" s="188"/>
      <c r="L97" s="188"/>
    </row>
    <row r="98" spans="1:12" ht="15">
      <c r="A98" s="194" t="s">
        <v>119</v>
      </c>
      <c r="B98" s="188"/>
      <c r="C98" s="189"/>
      <c r="D98" s="188"/>
      <c r="E98" s="190"/>
      <c r="F98" s="188"/>
      <c r="G98" s="188"/>
      <c r="H98" s="188"/>
      <c r="I98" s="188"/>
      <c r="J98" s="188"/>
      <c r="K98" s="188"/>
      <c r="L98" s="188"/>
    </row>
    <row r="99" spans="1:12" ht="15">
      <c r="A99" s="187" t="s">
        <v>120</v>
      </c>
      <c r="B99" s="187"/>
      <c r="C99" s="189"/>
      <c r="D99" s="188"/>
      <c r="E99" s="190"/>
      <c r="F99" s="188"/>
      <c r="G99" s="188"/>
      <c r="H99" s="188"/>
      <c r="I99" s="188"/>
      <c r="J99" s="188"/>
      <c r="K99" s="188"/>
      <c r="L99" s="188"/>
    </row>
    <row r="100" spans="1:12" ht="15">
      <c r="A100" s="187" t="s">
        <v>121</v>
      </c>
      <c r="B100" s="188"/>
      <c r="C100" s="189"/>
      <c r="D100" s="188"/>
      <c r="E100" s="190"/>
      <c r="F100" s="188"/>
      <c r="G100" s="188"/>
      <c r="H100" s="188"/>
      <c r="I100" s="188"/>
      <c r="J100" s="188"/>
      <c r="K100" s="188"/>
      <c r="L100" s="188"/>
    </row>
    <row r="101" spans="1:12" ht="15">
      <c r="A101" s="187" t="s">
        <v>122</v>
      </c>
      <c r="B101" s="188"/>
      <c r="C101" s="189"/>
      <c r="D101" s="188"/>
      <c r="E101" s="190"/>
      <c r="F101" s="188"/>
      <c r="G101" s="188"/>
      <c r="H101" s="188"/>
      <c r="I101" s="188"/>
      <c r="J101" s="188"/>
      <c r="K101" s="188"/>
      <c r="L101" s="188"/>
    </row>
    <row r="102" spans="1:12" ht="15">
      <c r="A102" s="187" t="s">
        <v>123</v>
      </c>
      <c r="B102" s="188"/>
      <c r="C102" s="189"/>
      <c r="D102" s="188"/>
      <c r="E102" s="190"/>
      <c r="F102" s="188"/>
      <c r="G102" s="188"/>
      <c r="H102" s="188"/>
      <c r="I102" s="188"/>
      <c r="J102" s="188"/>
      <c r="K102" s="188"/>
      <c r="L102" s="188"/>
    </row>
    <row r="103" spans="1:12" ht="15">
      <c r="A103" s="187" t="s">
        <v>124</v>
      </c>
      <c r="B103" s="188"/>
      <c r="C103" s="189"/>
      <c r="D103" s="188"/>
      <c r="E103" s="190"/>
      <c r="F103" s="188"/>
      <c r="G103" s="188"/>
      <c r="H103" s="188"/>
      <c r="I103" s="188"/>
      <c r="J103" s="188"/>
      <c r="K103" s="188"/>
      <c r="L103" s="188"/>
    </row>
    <row r="104" spans="1:12" ht="15">
      <c r="A104" s="187" t="s">
        <v>125</v>
      </c>
      <c r="B104" s="188"/>
      <c r="C104" s="189"/>
      <c r="D104" s="188"/>
      <c r="E104" s="190"/>
      <c r="F104" s="188"/>
      <c r="G104" s="188"/>
      <c r="H104" s="188"/>
      <c r="I104" s="188"/>
      <c r="J104" s="188"/>
      <c r="K104" s="188"/>
      <c r="L104" s="188"/>
    </row>
    <row r="105" spans="1:12" ht="15">
      <c r="A105" s="187" t="s">
        <v>126</v>
      </c>
      <c r="B105" s="188"/>
      <c r="C105" s="189"/>
      <c r="D105" s="188"/>
      <c r="E105" s="190"/>
      <c r="F105" s="188"/>
      <c r="G105" s="188"/>
      <c r="H105" s="188"/>
      <c r="I105" s="188"/>
      <c r="J105" s="188"/>
      <c r="K105" s="188"/>
      <c r="L105" s="188"/>
    </row>
    <row r="106" spans="1:12" ht="15">
      <c r="A106" s="187" t="s">
        <v>127</v>
      </c>
      <c r="B106" s="188"/>
      <c r="C106" s="189"/>
      <c r="D106" s="188"/>
      <c r="E106" s="190"/>
      <c r="F106" s="188"/>
      <c r="G106" s="188"/>
      <c r="H106" s="188"/>
      <c r="I106" s="188"/>
      <c r="J106" s="188"/>
      <c r="K106" s="188"/>
      <c r="L106" s="188"/>
    </row>
    <row r="107" spans="1:12" ht="15">
      <c r="A107" s="187" t="s">
        <v>128</v>
      </c>
      <c r="B107" s="188"/>
      <c r="C107" s="189"/>
      <c r="D107" s="188"/>
      <c r="E107" s="190"/>
      <c r="F107" s="188"/>
      <c r="G107" s="188"/>
      <c r="H107" s="188"/>
      <c r="I107" s="188"/>
      <c r="J107" s="188"/>
      <c r="K107" s="188"/>
      <c r="L107" s="188"/>
    </row>
    <row r="108" spans="1:12" ht="15">
      <c r="A108" s="187" t="s">
        <v>129</v>
      </c>
      <c r="B108" s="188"/>
      <c r="C108" s="189"/>
      <c r="D108" s="188"/>
      <c r="E108" s="190"/>
      <c r="F108" s="188"/>
      <c r="G108" s="188"/>
      <c r="H108" s="188"/>
      <c r="I108" s="188"/>
      <c r="J108" s="188"/>
      <c r="K108" s="188"/>
      <c r="L108" s="188"/>
    </row>
    <row r="109" spans="1:12" ht="15">
      <c r="A109" s="188"/>
      <c r="B109" s="188"/>
      <c r="C109" s="189"/>
      <c r="D109" s="188"/>
      <c r="E109" s="190"/>
      <c r="F109" s="188"/>
      <c r="G109" s="188"/>
      <c r="H109" s="188"/>
      <c r="I109" s="188"/>
      <c r="J109" s="188"/>
      <c r="K109" s="188"/>
      <c r="L109" s="188"/>
    </row>
    <row r="110" spans="1:12" ht="15">
      <c r="A110" s="195" t="s">
        <v>130</v>
      </c>
      <c r="B110" s="188"/>
      <c r="C110" s="189"/>
      <c r="D110" s="188"/>
      <c r="E110" s="190"/>
      <c r="F110" s="188"/>
      <c r="G110" s="188"/>
      <c r="H110" s="188"/>
      <c r="I110" s="188"/>
      <c r="J110" s="188"/>
      <c r="K110" s="188"/>
      <c r="L110" s="188"/>
    </row>
    <row r="111" spans="1:12" ht="15">
      <c r="A111" s="187" t="s">
        <v>131</v>
      </c>
      <c r="B111" s="188"/>
      <c r="C111" s="189"/>
      <c r="D111" s="188"/>
      <c r="E111" s="190"/>
      <c r="F111" s="188"/>
      <c r="G111" s="188"/>
      <c r="H111" s="188"/>
      <c r="I111" s="188"/>
      <c r="J111" s="188"/>
      <c r="K111" s="188"/>
      <c r="L111" s="188"/>
    </row>
    <row r="112" spans="1:12" ht="15">
      <c r="A112" s="187" t="s">
        <v>132</v>
      </c>
      <c r="B112" s="188"/>
      <c r="C112" s="189"/>
      <c r="D112" s="188"/>
      <c r="E112" s="190"/>
      <c r="F112" s="188"/>
      <c r="G112" s="188"/>
      <c r="H112" s="188"/>
      <c r="I112" s="188"/>
      <c r="J112" s="188"/>
      <c r="K112" s="188"/>
      <c r="L112" s="188"/>
    </row>
  </sheetData>
  <sheetProtection selectLockedCells="1" selectUnlockedCells="1"/>
  <mergeCells count="25">
    <mergeCell ref="J80:L80"/>
    <mergeCell ref="J81:L81"/>
    <mergeCell ref="I82:L82"/>
    <mergeCell ref="A84:O84"/>
    <mergeCell ref="D77:D78"/>
    <mergeCell ref="E77:E78"/>
    <mergeCell ref="F77:F78"/>
    <mergeCell ref="G77:G78"/>
    <mergeCell ref="J77:L77"/>
    <mergeCell ref="J78:L78"/>
    <mergeCell ref="D75:D76"/>
    <mergeCell ref="E75:E76"/>
    <mergeCell ref="F75:F76"/>
    <mergeCell ref="G75:G76"/>
    <mergeCell ref="J75:L75"/>
    <mergeCell ref="J76:L76"/>
    <mergeCell ref="A1:O1"/>
    <mergeCell ref="B13:I13"/>
    <mergeCell ref="D68:E68"/>
    <mergeCell ref="F68:G68"/>
    <mergeCell ref="I71:L71"/>
    <mergeCell ref="D72:D73"/>
    <mergeCell ref="E72:E73"/>
    <mergeCell ref="F72:F73"/>
    <mergeCell ref="G72:G73"/>
  </mergeCells>
  <printOptions/>
  <pageMargins left="0.7" right="0.7" top="0.75" bottom="0.75" header="0.3" footer="0.5118055555555555"/>
  <pageSetup horizontalDpi="300" verticalDpi="300" orientation="landscape" paperSize="9" r:id="rId1"/>
  <headerFooter alignWithMargins="0">
    <oddHeader>&amp;RZałącznik nr 21 do Uchwały nr 18 Rady WMiI z dnia 19 marca 2019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2"/>
  <sheetViews>
    <sheetView zoomScale="120" zoomScaleNormal="120" workbookViewId="0" topLeftCell="A1">
      <selection activeCell="T10" sqref="T10"/>
    </sheetView>
  </sheetViews>
  <sheetFormatPr defaultColWidth="9.140625" defaultRowHeight="15"/>
  <cols>
    <col min="1" max="1" width="3.8515625" style="1" customWidth="1"/>
    <col min="2" max="2" width="50.8515625" style="1" customWidth="1"/>
    <col min="3" max="3" width="6.7109375" style="2" customWidth="1"/>
    <col min="4" max="4" width="6.7109375" style="1" customWidth="1"/>
    <col min="5" max="5" width="6.7109375" style="3" customWidth="1"/>
    <col min="6" max="15" width="6.7109375" style="1" customWidth="1"/>
    <col min="16" max="16" width="6.7109375" style="1" hidden="1" customWidth="1"/>
    <col min="17" max="18" width="6.7109375" style="3" hidden="1" customWidth="1"/>
    <col min="19" max="19" width="4.7109375" style="1" customWidth="1"/>
    <col min="20" max="16384" width="9.140625" style="1" customWidth="1"/>
  </cols>
  <sheetData>
    <row r="1" spans="1:15" ht="15.75">
      <c r="A1" s="222" t="s">
        <v>133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>
      <c r="A3" s="3"/>
      <c r="B3" s="6" t="s">
        <v>1</v>
      </c>
      <c r="C3" s="7"/>
      <c r="D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5" ht="15">
      <c r="B4" s="8" t="s">
        <v>2</v>
      </c>
      <c r="C4" s="1"/>
      <c r="E4" s="1"/>
    </row>
    <row r="5" spans="2:10" ht="15">
      <c r="B5" s="8" t="s">
        <v>3</v>
      </c>
      <c r="C5" s="1"/>
      <c r="E5" s="1"/>
      <c r="J5" s="1" t="s">
        <v>167</v>
      </c>
    </row>
    <row r="6" spans="2:5" ht="15">
      <c r="B6" s="8" t="s">
        <v>4</v>
      </c>
      <c r="C6" s="1"/>
      <c r="E6" s="1"/>
    </row>
    <row r="7" spans="2:5" ht="15">
      <c r="B7" s="8" t="s">
        <v>166</v>
      </c>
      <c r="C7" s="1"/>
      <c r="E7" s="1"/>
    </row>
    <row r="8" spans="1:34" ht="15.75">
      <c r="A8" s="9"/>
      <c r="B8" s="9"/>
      <c r="C8" s="10"/>
      <c r="D8" s="9"/>
      <c r="E8" s="1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</row>
    <row r="9" spans="1:34" ht="15.75">
      <c r="A9" s="12" t="s">
        <v>5</v>
      </c>
      <c r="B9" s="13" t="s">
        <v>6</v>
      </c>
      <c r="C9" s="12"/>
      <c r="D9" s="12"/>
      <c r="E9" s="14" t="s">
        <v>7</v>
      </c>
      <c r="F9" s="15" t="s">
        <v>8</v>
      </c>
      <c r="G9" s="16"/>
      <c r="H9" s="16"/>
      <c r="I9" s="16"/>
      <c r="J9" s="16"/>
      <c r="K9" s="16"/>
      <c r="L9" s="16"/>
      <c r="M9" s="16"/>
      <c r="N9" s="16"/>
      <c r="O9" s="17"/>
      <c r="P9" s="18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5">
      <c r="A10" s="19"/>
      <c r="B10" s="20"/>
      <c r="C10" s="21" t="s">
        <v>9</v>
      </c>
      <c r="D10" s="21" t="s">
        <v>10</v>
      </c>
      <c r="E10" s="22" t="s">
        <v>11</v>
      </c>
      <c r="F10" s="23"/>
      <c r="G10" s="23"/>
      <c r="H10" s="23"/>
      <c r="I10" s="24"/>
      <c r="J10" s="24"/>
      <c r="K10" s="24"/>
      <c r="L10" s="24"/>
      <c r="M10" s="24"/>
      <c r="N10" s="24"/>
      <c r="O10" s="24"/>
      <c r="P10" s="25"/>
      <c r="T10" s="3"/>
      <c r="U10" s="6"/>
      <c r="V10" s="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21" ht="15">
      <c r="A11" s="19"/>
      <c r="B11" s="9"/>
      <c r="C11" s="26"/>
      <c r="D11" s="19"/>
      <c r="E11" s="22" t="s">
        <v>9</v>
      </c>
      <c r="F11" s="27" t="s">
        <v>12</v>
      </c>
      <c r="G11" s="27" t="s">
        <v>13</v>
      </c>
      <c r="H11" s="27" t="s">
        <v>14</v>
      </c>
      <c r="I11" s="27" t="s">
        <v>15</v>
      </c>
      <c r="J11" s="27" t="s">
        <v>16</v>
      </c>
      <c r="K11" s="27" t="s">
        <v>17</v>
      </c>
      <c r="L11" s="27" t="s">
        <v>18</v>
      </c>
      <c r="M11" s="27" t="s">
        <v>19</v>
      </c>
      <c r="N11" s="27" t="s">
        <v>20</v>
      </c>
      <c r="O11" s="27" t="s">
        <v>21</v>
      </c>
      <c r="P11" s="20" t="s">
        <v>134</v>
      </c>
      <c r="U11" s="8"/>
    </row>
    <row r="12" spans="1:21" ht="15">
      <c r="A12" s="19"/>
      <c r="B12" s="20"/>
      <c r="C12" s="28"/>
      <c r="D12" s="19"/>
      <c r="E12" s="29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0"/>
      <c r="U12" s="8"/>
    </row>
    <row r="13" spans="1:21" ht="15.75">
      <c r="A13" s="27"/>
      <c r="B13" s="207" t="s">
        <v>22</v>
      </c>
      <c r="C13" s="207"/>
      <c r="D13" s="207"/>
      <c r="E13" s="207"/>
      <c r="F13" s="207"/>
      <c r="G13" s="207"/>
      <c r="H13" s="207"/>
      <c r="I13" s="207"/>
      <c r="J13" s="30"/>
      <c r="K13" s="30"/>
      <c r="L13" s="30"/>
      <c r="M13" s="30"/>
      <c r="N13" s="30"/>
      <c r="O13" s="30"/>
      <c r="P13" s="30"/>
      <c r="U13" s="8"/>
    </row>
    <row r="14" spans="1:21" ht="15">
      <c r="A14" s="31">
        <v>1</v>
      </c>
      <c r="B14" s="32" t="s">
        <v>23</v>
      </c>
      <c r="C14" s="33">
        <v>1</v>
      </c>
      <c r="D14" s="34">
        <v>0.25</v>
      </c>
      <c r="E14" s="35" t="s">
        <v>24</v>
      </c>
      <c r="F14" s="36">
        <v>2</v>
      </c>
      <c r="G14" s="37"/>
      <c r="H14" s="38"/>
      <c r="I14" s="39">
        <v>0</v>
      </c>
      <c r="J14" s="40">
        <v>3</v>
      </c>
      <c r="K14" s="40">
        <f aca="true" t="shared" si="0" ref="K14:K20">F14+G14+H14</f>
        <v>2</v>
      </c>
      <c r="L14" s="40">
        <f>F14+G14+H14+I14</f>
        <v>2</v>
      </c>
      <c r="M14" s="40">
        <v>0</v>
      </c>
      <c r="N14" s="40">
        <f aca="true" t="shared" si="1" ref="N14:N20">J14+L14</f>
        <v>5</v>
      </c>
      <c r="O14" s="41" t="s">
        <v>25</v>
      </c>
      <c r="P14" s="42"/>
      <c r="Q14" s="3">
        <f aca="true" t="shared" si="2" ref="Q14:Q20">IF(E14="Egz.",1,0)</f>
        <v>0</v>
      </c>
      <c r="R14" s="3">
        <f aca="true" t="shared" si="3" ref="R14:R20">N14/D14</f>
        <v>20</v>
      </c>
      <c r="U14" s="8"/>
    </row>
    <row r="15" spans="1:18" ht="15">
      <c r="A15" s="31">
        <v>2</v>
      </c>
      <c r="B15" s="32" t="s">
        <v>26</v>
      </c>
      <c r="C15" s="33">
        <v>1</v>
      </c>
      <c r="D15" s="34">
        <v>0.25</v>
      </c>
      <c r="E15" s="35" t="s">
        <v>24</v>
      </c>
      <c r="F15" s="43">
        <v>2</v>
      </c>
      <c r="G15" s="44"/>
      <c r="H15" s="45"/>
      <c r="I15" s="46">
        <v>0</v>
      </c>
      <c r="J15" s="47">
        <v>3</v>
      </c>
      <c r="K15" s="47">
        <f t="shared" si="0"/>
        <v>2</v>
      </c>
      <c r="L15" s="47">
        <f>F15+G15+H15+I15</f>
        <v>2</v>
      </c>
      <c r="M15" s="47">
        <v>0</v>
      </c>
      <c r="N15" s="47">
        <f t="shared" si="1"/>
        <v>5</v>
      </c>
      <c r="O15" s="48" t="s">
        <v>25</v>
      </c>
      <c r="P15" s="42"/>
      <c r="Q15" s="3">
        <f t="shared" si="2"/>
        <v>0</v>
      </c>
      <c r="R15" s="3">
        <f t="shared" si="3"/>
        <v>20</v>
      </c>
    </row>
    <row r="16" spans="1:18" ht="15">
      <c r="A16" s="31">
        <v>3</v>
      </c>
      <c r="B16" s="32" t="s">
        <v>27</v>
      </c>
      <c r="C16" s="33">
        <v>1</v>
      </c>
      <c r="D16" s="34">
        <v>0.5</v>
      </c>
      <c r="E16" s="35" t="s">
        <v>24</v>
      </c>
      <c r="F16" s="43">
        <v>4</v>
      </c>
      <c r="G16" s="44"/>
      <c r="H16" s="45"/>
      <c r="I16" s="46">
        <v>0</v>
      </c>
      <c r="J16" s="47">
        <v>6</v>
      </c>
      <c r="K16" s="47">
        <f t="shared" si="0"/>
        <v>4</v>
      </c>
      <c r="L16" s="47">
        <f>F16+G16+H16+I16</f>
        <v>4</v>
      </c>
      <c r="M16" s="47">
        <v>0</v>
      </c>
      <c r="N16" s="47">
        <f t="shared" si="1"/>
        <v>10</v>
      </c>
      <c r="O16" s="48" t="s">
        <v>25</v>
      </c>
      <c r="P16" s="42"/>
      <c r="Q16" s="3">
        <f t="shared" si="2"/>
        <v>0</v>
      </c>
      <c r="R16" s="3">
        <f t="shared" si="3"/>
        <v>20</v>
      </c>
    </row>
    <row r="17" spans="1:18" ht="15">
      <c r="A17" s="31">
        <v>4</v>
      </c>
      <c r="B17" s="49" t="s">
        <v>28</v>
      </c>
      <c r="C17" s="50">
        <v>1</v>
      </c>
      <c r="D17" s="34">
        <v>0.5</v>
      </c>
      <c r="E17" s="35" t="s">
        <v>24</v>
      </c>
      <c r="F17" s="43">
        <v>4</v>
      </c>
      <c r="G17" s="44"/>
      <c r="H17" s="45"/>
      <c r="I17" s="46">
        <v>4</v>
      </c>
      <c r="J17" s="47">
        <v>6</v>
      </c>
      <c r="K17" s="47">
        <f t="shared" si="0"/>
        <v>4</v>
      </c>
      <c r="L17" s="47">
        <f>F17+G17+H17+I17</f>
        <v>8</v>
      </c>
      <c r="M17" s="47">
        <v>0</v>
      </c>
      <c r="N17" s="47">
        <f t="shared" si="1"/>
        <v>14</v>
      </c>
      <c r="O17" s="48" t="s">
        <v>25</v>
      </c>
      <c r="P17" s="42"/>
      <c r="Q17" s="3">
        <f t="shared" si="2"/>
        <v>0</v>
      </c>
      <c r="R17" s="3">
        <f t="shared" si="3"/>
        <v>28</v>
      </c>
    </row>
    <row r="18" spans="1:18" ht="15">
      <c r="A18" s="31">
        <v>7</v>
      </c>
      <c r="B18" s="27" t="s">
        <v>34</v>
      </c>
      <c r="C18" s="51">
        <v>1</v>
      </c>
      <c r="D18" s="34">
        <v>2</v>
      </c>
      <c r="E18" s="35" t="s">
        <v>30</v>
      </c>
      <c r="F18" s="43"/>
      <c r="G18" s="44">
        <v>30</v>
      </c>
      <c r="H18" s="45"/>
      <c r="I18" s="46">
        <v>1</v>
      </c>
      <c r="J18" s="47">
        <v>30</v>
      </c>
      <c r="K18" s="47">
        <f t="shared" si="0"/>
        <v>30</v>
      </c>
      <c r="L18" s="47">
        <f>F18+G18+H18+I18</f>
        <v>31</v>
      </c>
      <c r="M18" s="47">
        <v>30</v>
      </c>
      <c r="N18" s="47">
        <f t="shared" si="1"/>
        <v>61</v>
      </c>
      <c r="O18" s="48" t="s">
        <v>25</v>
      </c>
      <c r="P18" s="42"/>
      <c r="Q18" s="3">
        <f t="shared" si="2"/>
        <v>0</v>
      </c>
      <c r="R18" s="3">
        <f t="shared" si="3"/>
        <v>30.5</v>
      </c>
    </row>
    <row r="19" spans="1:18" ht="15">
      <c r="A19" s="31">
        <v>8</v>
      </c>
      <c r="B19" s="27" t="s">
        <v>35</v>
      </c>
      <c r="C19" s="51">
        <v>1</v>
      </c>
      <c r="D19" s="34">
        <v>2</v>
      </c>
      <c r="E19" s="35" t="s">
        <v>30</v>
      </c>
      <c r="F19" s="52"/>
      <c r="G19" s="53">
        <v>30</v>
      </c>
      <c r="H19" s="54"/>
      <c r="I19" s="55">
        <v>1</v>
      </c>
      <c r="J19" s="56">
        <v>30</v>
      </c>
      <c r="K19" s="47">
        <f t="shared" si="0"/>
        <v>30</v>
      </c>
      <c r="L19" s="56">
        <v>30</v>
      </c>
      <c r="M19" s="56">
        <v>30</v>
      </c>
      <c r="N19" s="47">
        <f t="shared" si="1"/>
        <v>60</v>
      </c>
      <c r="O19" s="57" t="s">
        <v>25</v>
      </c>
      <c r="P19" s="42"/>
      <c r="Q19" s="3">
        <f t="shared" si="2"/>
        <v>0</v>
      </c>
      <c r="R19" s="3">
        <f t="shared" si="3"/>
        <v>30</v>
      </c>
    </row>
    <row r="20" spans="1:18" ht="15">
      <c r="A20" s="31">
        <v>9</v>
      </c>
      <c r="B20" s="27" t="s">
        <v>36</v>
      </c>
      <c r="C20" s="51">
        <v>2</v>
      </c>
      <c r="D20" s="34">
        <v>2</v>
      </c>
      <c r="E20" s="35" t="s">
        <v>30</v>
      </c>
      <c r="F20" s="52"/>
      <c r="G20" s="53">
        <v>30</v>
      </c>
      <c r="H20" s="54"/>
      <c r="I20" s="55">
        <v>1</v>
      </c>
      <c r="J20" s="56">
        <v>30</v>
      </c>
      <c r="K20" s="47">
        <f t="shared" si="0"/>
        <v>30</v>
      </c>
      <c r="L20" s="56">
        <v>30</v>
      </c>
      <c r="M20" s="56">
        <v>30</v>
      </c>
      <c r="N20" s="47">
        <f t="shared" si="1"/>
        <v>60</v>
      </c>
      <c r="O20" s="57" t="s">
        <v>25</v>
      </c>
      <c r="P20" s="42"/>
      <c r="Q20" s="3">
        <f t="shared" si="2"/>
        <v>0</v>
      </c>
      <c r="R20" s="3">
        <f t="shared" si="3"/>
        <v>30</v>
      </c>
    </row>
    <row r="21" spans="1:16" ht="15.75">
      <c r="A21" s="58"/>
      <c r="B21" s="59" t="s">
        <v>37</v>
      </c>
      <c r="C21" s="60"/>
      <c r="D21" s="60"/>
      <c r="E21" s="61"/>
      <c r="F21" s="60"/>
      <c r="G21" s="60"/>
      <c r="H21" s="60"/>
      <c r="I21" s="60"/>
      <c r="J21" s="60"/>
      <c r="K21" s="62"/>
      <c r="L21" s="60"/>
      <c r="M21" s="60"/>
      <c r="N21" s="60"/>
      <c r="O21" s="60"/>
      <c r="P21" s="60"/>
    </row>
    <row r="22" spans="1:18" ht="15">
      <c r="A22" s="31">
        <v>1</v>
      </c>
      <c r="B22" s="32" t="s">
        <v>38</v>
      </c>
      <c r="C22" s="63">
        <v>1</v>
      </c>
      <c r="D22" s="63">
        <v>6</v>
      </c>
      <c r="E22" s="35" t="s">
        <v>39</v>
      </c>
      <c r="F22" s="36">
        <v>45</v>
      </c>
      <c r="G22" s="37">
        <v>45</v>
      </c>
      <c r="H22" s="64"/>
      <c r="I22" s="39">
        <v>5</v>
      </c>
      <c r="J22" s="40">
        <v>65</v>
      </c>
      <c r="K22" s="40">
        <f>F22+G22+H22</f>
        <v>90</v>
      </c>
      <c r="L22" s="40">
        <f>F22+G22+H22+I22</f>
        <v>95</v>
      </c>
      <c r="M22" s="40">
        <v>45</v>
      </c>
      <c r="N22" s="40">
        <f>J22+L22</f>
        <v>160</v>
      </c>
      <c r="O22" s="41" t="s">
        <v>25</v>
      </c>
      <c r="P22" s="42"/>
      <c r="Q22" s="3">
        <f>IF(E22="Egz.",1,0)</f>
        <v>1</v>
      </c>
      <c r="R22" s="3">
        <f>N22/D22</f>
        <v>26.666666666666668</v>
      </c>
    </row>
    <row r="23" spans="1:18" ht="15">
      <c r="A23" s="31">
        <v>2</v>
      </c>
      <c r="B23" s="32" t="s">
        <v>40</v>
      </c>
      <c r="C23" s="63">
        <v>1</v>
      </c>
      <c r="D23" s="63">
        <v>4</v>
      </c>
      <c r="E23" s="35" t="s">
        <v>39</v>
      </c>
      <c r="F23" s="43">
        <v>30</v>
      </c>
      <c r="G23" s="44">
        <v>30</v>
      </c>
      <c r="H23" s="65"/>
      <c r="I23" s="46">
        <v>2</v>
      </c>
      <c r="J23" s="47">
        <v>50</v>
      </c>
      <c r="K23" s="47">
        <f>F23+G23+H23</f>
        <v>60</v>
      </c>
      <c r="L23" s="47">
        <f>F23+G23+H23+I23</f>
        <v>62</v>
      </c>
      <c r="M23" s="47">
        <v>30</v>
      </c>
      <c r="N23" s="47">
        <f>J23+L23</f>
        <v>112</v>
      </c>
      <c r="O23" s="48" t="s">
        <v>25</v>
      </c>
      <c r="P23" s="42"/>
      <c r="Q23" s="3">
        <f>IF(E23="Egz.",1,0)</f>
        <v>1</v>
      </c>
      <c r="R23" s="3">
        <f>N23/D23</f>
        <v>28</v>
      </c>
    </row>
    <row r="24" spans="1:17" ht="15">
      <c r="A24" s="31">
        <v>3</v>
      </c>
      <c r="B24" s="32" t="s">
        <v>41</v>
      </c>
      <c r="C24" s="63">
        <v>2</v>
      </c>
      <c r="D24" s="63">
        <v>4.5</v>
      </c>
      <c r="E24" s="35" t="s">
        <v>39</v>
      </c>
      <c r="F24" s="66">
        <v>30</v>
      </c>
      <c r="G24" s="67">
        <v>30</v>
      </c>
      <c r="H24" s="68"/>
      <c r="I24" s="69">
        <v>2</v>
      </c>
      <c r="J24" s="47">
        <v>55</v>
      </c>
      <c r="K24" s="70">
        <f>F24+G24+H24</f>
        <v>60</v>
      </c>
      <c r="L24" s="70">
        <f>F24+G24+H24+I24</f>
        <v>62</v>
      </c>
      <c r="M24" s="70">
        <v>30</v>
      </c>
      <c r="N24" s="70">
        <f>J24+L24</f>
        <v>117</v>
      </c>
      <c r="O24" s="71" t="s">
        <v>25</v>
      </c>
      <c r="P24" s="42"/>
      <c r="Q24" s="3">
        <f>IF(E24="Egz.",1,0)</f>
        <v>1</v>
      </c>
    </row>
    <row r="25" spans="1:16" ht="15.75">
      <c r="A25" s="62"/>
      <c r="B25" s="59" t="s">
        <v>42</v>
      </c>
      <c r="C25" s="60"/>
      <c r="D25" s="63"/>
      <c r="E25" s="61"/>
      <c r="F25" s="60"/>
      <c r="G25" s="60"/>
      <c r="H25" s="60"/>
      <c r="I25" s="60"/>
      <c r="J25" s="47"/>
      <c r="K25" s="42"/>
      <c r="L25" s="42"/>
      <c r="M25" s="60"/>
      <c r="N25" s="42"/>
      <c r="O25" s="60"/>
      <c r="P25" s="60"/>
    </row>
    <row r="26" spans="1:18" ht="15">
      <c r="A26" s="72">
        <v>1</v>
      </c>
      <c r="B26" s="32" t="s">
        <v>43</v>
      </c>
      <c r="C26" s="63">
        <v>2</v>
      </c>
      <c r="D26" s="63">
        <v>4.5</v>
      </c>
      <c r="E26" s="35" t="s">
        <v>39</v>
      </c>
      <c r="F26" s="36">
        <v>30</v>
      </c>
      <c r="G26" s="37">
        <v>30</v>
      </c>
      <c r="H26" s="37"/>
      <c r="I26" s="40">
        <v>2</v>
      </c>
      <c r="J26" s="47">
        <v>55</v>
      </c>
      <c r="K26" s="40">
        <f>F26+G26+H26</f>
        <v>60</v>
      </c>
      <c r="L26" s="40">
        <f>F26+G26+H26+I26</f>
        <v>62</v>
      </c>
      <c r="M26" s="40">
        <v>30</v>
      </c>
      <c r="N26" s="40">
        <f>J26+L26</f>
        <v>117</v>
      </c>
      <c r="O26" s="41" t="s">
        <v>25</v>
      </c>
      <c r="P26" s="42"/>
      <c r="Q26" s="3">
        <f>IF(E26="Egz.",1,0)</f>
        <v>1</v>
      </c>
      <c r="R26" s="3">
        <f>N26/D26</f>
        <v>26</v>
      </c>
    </row>
    <row r="27" spans="1:18" ht="15">
      <c r="A27" s="72">
        <v>2</v>
      </c>
      <c r="B27" s="32" t="s">
        <v>44</v>
      </c>
      <c r="C27" s="63">
        <v>3</v>
      </c>
      <c r="D27" s="63">
        <v>4.5</v>
      </c>
      <c r="E27" s="35" t="s">
        <v>39</v>
      </c>
      <c r="F27" s="43">
        <v>30</v>
      </c>
      <c r="G27" s="44"/>
      <c r="H27" s="44">
        <v>30</v>
      </c>
      <c r="I27" s="47">
        <v>3</v>
      </c>
      <c r="J27" s="47">
        <v>60</v>
      </c>
      <c r="K27" s="47">
        <f>F27+G27+H27</f>
        <v>60</v>
      </c>
      <c r="L27" s="47">
        <f>F27+G27+H27+I27</f>
        <v>63</v>
      </c>
      <c r="M27" s="47">
        <v>30</v>
      </c>
      <c r="N27" s="47">
        <f>J27+L27</f>
        <v>123</v>
      </c>
      <c r="O27" s="48" t="s">
        <v>25</v>
      </c>
      <c r="P27" s="42"/>
      <c r="Q27" s="3">
        <f>IF(E27="Egz.",1,0)</f>
        <v>1</v>
      </c>
      <c r="R27" s="3">
        <f>N27/D27</f>
        <v>27.333333333333332</v>
      </c>
    </row>
    <row r="28" spans="1:18" ht="15">
      <c r="A28" s="72">
        <v>3</v>
      </c>
      <c r="B28" s="32" t="s">
        <v>45</v>
      </c>
      <c r="C28" s="63">
        <v>3</v>
      </c>
      <c r="D28" s="63">
        <v>1</v>
      </c>
      <c r="E28" s="35" t="s">
        <v>30</v>
      </c>
      <c r="F28" s="43">
        <v>15</v>
      </c>
      <c r="G28" s="44"/>
      <c r="H28" s="44"/>
      <c r="I28" s="47">
        <v>0</v>
      </c>
      <c r="J28" s="47">
        <v>15</v>
      </c>
      <c r="K28" s="47">
        <f>F28+G28+H28</f>
        <v>15</v>
      </c>
      <c r="L28" s="47">
        <f>F28+G28+H28+I28</f>
        <v>15</v>
      </c>
      <c r="M28" s="47">
        <v>0</v>
      </c>
      <c r="N28" s="47">
        <f>J28+L28</f>
        <v>30</v>
      </c>
      <c r="O28" s="48" t="s">
        <v>31</v>
      </c>
      <c r="P28" s="42" t="s">
        <v>32</v>
      </c>
      <c r="Q28" s="3">
        <v>0</v>
      </c>
      <c r="R28" s="3">
        <f>N28/D28</f>
        <v>30</v>
      </c>
    </row>
    <row r="29" spans="1:16" ht="15">
      <c r="A29" s="72"/>
      <c r="B29" s="32" t="s">
        <v>46</v>
      </c>
      <c r="C29" s="63"/>
      <c r="D29" s="63"/>
      <c r="E29" s="35"/>
      <c r="F29" s="43"/>
      <c r="G29" s="44"/>
      <c r="H29" s="44"/>
      <c r="I29" s="47"/>
      <c r="J29" s="47"/>
      <c r="K29" s="47"/>
      <c r="L29" s="47"/>
      <c r="M29" s="47"/>
      <c r="N29" s="47"/>
      <c r="O29" s="48"/>
      <c r="P29" s="42"/>
    </row>
    <row r="30" spans="1:16" ht="15">
      <c r="A30" s="72"/>
      <c r="B30" s="32" t="s">
        <v>47</v>
      </c>
      <c r="C30" s="63"/>
      <c r="D30" s="63"/>
      <c r="E30" s="35"/>
      <c r="F30" s="43"/>
      <c r="G30" s="44"/>
      <c r="H30" s="44"/>
      <c r="I30" s="47"/>
      <c r="J30" s="47"/>
      <c r="K30" s="47"/>
      <c r="L30" s="47"/>
      <c r="M30" s="47"/>
      <c r="N30" s="47"/>
      <c r="O30" s="48"/>
      <c r="P30" s="42"/>
    </row>
    <row r="31" spans="1:18" ht="15">
      <c r="A31" s="72">
        <v>4</v>
      </c>
      <c r="B31" s="32" t="s">
        <v>48</v>
      </c>
      <c r="C31" s="63">
        <v>4</v>
      </c>
      <c r="D31" s="63">
        <v>6</v>
      </c>
      <c r="E31" s="35" t="s">
        <v>39</v>
      </c>
      <c r="F31" s="66">
        <v>30</v>
      </c>
      <c r="G31" s="67">
        <v>45</v>
      </c>
      <c r="H31" s="67"/>
      <c r="I31" s="70">
        <v>5</v>
      </c>
      <c r="J31" s="70">
        <v>80</v>
      </c>
      <c r="K31" s="70">
        <f>F31+G31+H31</f>
        <v>75</v>
      </c>
      <c r="L31" s="70">
        <f>F31+G31+H31+I31</f>
        <v>80</v>
      </c>
      <c r="M31" s="70">
        <v>45</v>
      </c>
      <c r="N31" s="70">
        <f>J31+L31</f>
        <v>160</v>
      </c>
      <c r="O31" s="71" t="s">
        <v>25</v>
      </c>
      <c r="P31" s="42"/>
      <c r="Q31" s="3">
        <f>IF(E31="Egz.",1,0)</f>
        <v>1</v>
      </c>
      <c r="R31" s="3">
        <f>N31/D31</f>
        <v>26.666666666666668</v>
      </c>
    </row>
    <row r="32" spans="1:16" ht="15.75">
      <c r="A32" s="102"/>
      <c r="B32" s="59" t="s">
        <v>49</v>
      </c>
      <c r="C32" s="73"/>
      <c r="D32" s="74"/>
      <c r="E32" s="42"/>
      <c r="F32" s="75"/>
      <c r="G32" s="75"/>
      <c r="H32" s="75"/>
      <c r="I32" s="42"/>
      <c r="J32" s="42"/>
      <c r="K32" s="42"/>
      <c r="L32" s="42"/>
      <c r="M32" s="42"/>
      <c r="N32" s="42"/>
      <c r="O32" s="42"/>
      <c r="P32" s="42"/>
    </row>
    <row r="33" spans="1:18" ht="15">
      <c r="A33" s="196">
        <v>1</v>
      </c>
      <c r="B33" s="32" t="s">
        <v>135</v>
      </c>
      <c r="C33" s="63">
        <v>1</v>
      </c>
      <c r="D33" s="63">
        <v>5</v>
      </c>
      <c r="E33" s="35" t="s">
        <v>39</v>
      </c>
      <c r="F33" s="36">
        <v>30</v>
      </c>
      <c r="G33" s="37">
        <v>30</v>
      </c>
      <c r="H33" s="38"/>
      <c r="I33" s="39">
        <v>2</v>
      </c>
      <c r="J33" s="40">
        <v>63</v>
      </c>
      <c r="K33" s="40">
        <f aca="true" t="shared" si="4" ref="K33:K40">F33+G33+H33</f>
        <v>60</v>
      </c>
      <c r="L33" s="40">
        <f aca="true" t="shared" si="5" ref="L33:L40">F33+G33+H33+I33</f>
        <v>62</v>
      </c>
      <c r="M33" s="40">
        <v>30</v>
      </c>
      <c r="N33" s="40">
        <f aca="true" t="shared" si="6" ref="N33:N40">J33+L33</f>
        <v>125</v>
      </c>
      <c r="O33" s="41" t="s">
        <v>31</v>
      </c>
      <c r="P33" s="42"/>
      <c r="Q33" s="3">
        <f>IF(E33="Egz.",1,0)</f>
        <v>1</v>
      </c>
      <c r="R33" s="3">
        <f aca="true" t="shared" si="7" ref="R33:R40">N33/D33</f>
        <v>25</v>
      </c>
    </row>
    <row r="34" spans="1:18" ht="15">
      <c r="A34" s="196">
        <v>2</v>
      </c>
      <c r="B34" s="32" t="s">
        <v>162</v>
      </c>
      <c r="C34" s="63">
        <v>1</v>
      </c>
      <c r="D34" s="63">
        <v>2.5</v>
      </c>
      <c r="E34" s="35" t="s">
        <v>30</v>
      </c>
      <c r="F34" s="43">
        <v>15</v>
      </c>
      <c r="G34" s="44">
        <v>15</v>
      </c>
      <c r="H34" s="45"/>
      <c r="I34" s="46">
        <v>2</v>
      </c>
      <c r="J34" s="47">
        <v>32</v>
      </c>
      <c r="K34" s="47">
        <f t="shared" si="4"/>
        <v>30</v>
      </c>
      <c r="L34" s="47">
        <f t="shared" si="5"/>
        <v>32</v>
      </c>
      <c r="M34" s="47">
        <v>15</v>
      </c>
      <c r="N34" s="47">
        <f t="shared" si="6"/>
        <v>64</v>
      </c>
      <c r="O34" s="48" t="s">
        <v>31</v>
      </c>
      <c r="P34" s="42" t="s">
        <v>32</v>
      </c>
      <c r="Q34" s="3">
        <f>IF(E34="Egz.",1,0)</f>
        <v>0</v>
      </c>
      <c r="R34" s="3">
        <f t="shared" si="7"/>
        <v>25.6</v>
      </c>
    </row>
    <row r="35" spans="1:18" ht="15">
      <c r="A35" s="196">
        <v>3</v>
      </c>
      <c r="B35" s="32" t="s">
        <v>163</v>
      </c>
      <c r="C35" s="63">
        <v>1</v>
      </c>
      <c r="D35" s="63">
        <v>2.5</v>
      </c>
      <c r="E35" s="35" t="s">
        <v>30</v>
      </c>
      <c r="F35" s="43">
        <v>15</v>
      </c>
      <c r="G35" s="44">
        <v>15</v>
      </c>
      <c r="H35" s="45"/>
      <c r="I35" s="46">
        <v>2</v>
      </c>
      <c r="J35" s="47">
        <v>32</v>
      </c>
      <c r="K35" s="47">
        <f t="shared" si="4"/>
        <v>30</v>
      </c>
      <c r="L35" s="47">
        <f t="shared" si="5"/>
        <v>32</v>
      </c>
      <c r="M35" s="47">
        <v>15</v>
      </c>
      <c r="N35" s="47">
        <f t="shared" si="6"/>
        <v>64</v>
      </c>
      <c r="O35" s="48" t="s">
        <v>31</v>
      </c>
      <c r="P35" s="42" t="s">
        <v>32</v>
      </c>
      <c r="R35" s="3">
        <f t="shared" si="7"/>
        <v>25.6</v>
      </c>
    </row>
    <row r="36" spans="1:18" ht="15">
      <c r="A36" s="196">
        <v>4</v>
      </c>
      <c r="B36" s="32" t="s">
        <v>136</v>
      </c>
      <c r="C36" s="63">
        <v>1</v>
      </c>
      <c r="D36" s="63">
        <v>2</v>
      </c>
      <c r="E36" s="35" t="s">
        <v>30</v>
      </c>
      <c r="F36" s="43"/>
      <c r="G36" s="44">
        <v>30</v>
      </c>
      <c r="H36" s="45"/>
      <c r="I36" s="46">
        <v>0</v>
      </c>
      <c r="J36" s="47">
        <v>30</v>
      </c>
      <c r="K36" s="47">
        <f t="shared" si="4"/>
        <v>30</v>
      </c>
      <c r="L36" s="47">
        <f t="shared" si="5"/>
        <v>30</v>
      </c>
      <c r="M36" s="47">
        <v>30</v>
      </c>
      <c r="N36" s="47">
        <f t="shared" si="6"/>
        <v>60</v>
      </c>
      <c r="O36" s="48" t="s">
        <v>31</v>
      </c>
      <c r="P36" s="42"/>
      <c r="Q36" s="3">
        <f>IF(E36="Egz.",1,0)</f>
        <v>0</v>
      </c>
      <c r="R36" s="3">
        <f t="shared" si="7"/>
        <v>30</v>
      </c>
    </row>
    <row r="37" spans="1:18" ht="15">
      <c r="A37" s="196">
        <v>5</v>
      </c>
      <c r="B37" s="197" t="s">
        <v>164</v>
      </c>
      <c r="C37" s="63">
        <v>2</v>
      </c>
      <c r="D37" s="63">
        <v>6</v>
      </c>
      <c r="E37" s="35" t="s">
        <v>39</v>
      </c>
      <c r="F37" s="43">
        <v>30</v>
      </c>
      <c r="G37" s="44">
        <v>60</v>
      </c>
      <c r="H37" s="45"/>
      <c r="I37" s="46">
        <v>5</v>
      </c>
      <c r="J37" s="47">
        <v>80</v>
      </c>
      <c r="K37" s="47">
        <f t="shared" si="4"/>
        <v>90</v>
      </c>
      <c r="L37" s="47">
        <f t="shared" si="5"/>
        <v>95</v>
      </c>
      <c r="M37" s="47">
        <v>60</v>
      </c>
      <c r="N37" s="47">
        <f t="shared" si="6"/>
        <v>175</v>
      </c>
      <c r="O37" s="48" t="s">
        <v>31</v>
      </c>
      <c r="P37" s="42"/>
      <c r="Q37" s="3">
        <f>IF(E37="Egz.",1,0)</f>
        <v>1</v>
      </c>
      <c r="R37" s="3">
        <f t="shared" si="7"/>
        <v>29.166666666666668</v>
      </c>
    </row>
    <row r="38" spans="1:18" ht="15">
      <c r="A38" s="196">
        <v>7</v>
      </c>
      <c r="B38" s="197" t="s">
        <v>165</v>
      </c>
      <c r="C38" s="63">
        <v>2</v>
      </c>
      <c r="D38" s="63">
        <v>2</v>
      </c>
      <c r="E38" s="35" t="s">
        <v>24</v>
      </c>
      <c r="F38" s="43"/>
      <c r="G38" s="44">
        <v>30</v>
      </c>
      <c r="H38" s="45"/>
      <c r="I38" s="46">
        <v>0</v>
      </c>
      <c r="J38" s="47">
        <v>30</v>
      </c>
      <c r="K38" s="47">
        <f t="shared" si="4"/>
        <v>30</v>
      </c>
      <c r="L38" s="47">
        <f t="shared" si="5"/>
        <v>30</v>
      </c>
      <c r="M38" s="47">
        <v>30</v>
      </c>
      <c r="N38" s="47">
        <f t="shared" si="6"/>
        <v>60</v>
      </c>
      <c r="O38" s="48" t="s">
        <v>31</v>
      </c>
      <c r="P38" s="42"/>
      <c r="Q38" s="3">
        <f>IF(E38="Egz.",1,0)</f>
        <v>0</v>
      </c>
      <c r="R38" s="3">
        <f t="shared" si="7"/>
        <v>30</v>
      </c>
    </row>
    <row r="39" spans="1:18" ht="15">
      <c r="A39" s="196">
        <v>8</v>
      </c>
      <c r="B39" s="32" t="s">
        <v>137</v>
      </c>
      <c r="C39" s="63">
        <v>3</v>
      </c>
      <c r="D39" s="63">
        <v>4</v>
      </c>
      <c r="E39" s="35" t="s">
        <v>39</v>
      </c>
      <c r="F39" s="43">
        <v>30</v>
      </c>
      <c r="G39" s="44">
        <v>30</v>
      </c>
      <c r="H39" s="45"/>
      <c r="I39" s="46">
        <v>2</v>
      </c>
      <c r="J39" s="47">
        <v>50</v>
      </c>
      <c r="K39" s="47">
        <f t="shared" si="4"/>
        <v>60</v>
      </c>
      <c r="L39" s="47">
        <f t="shared" si="5"/>
        <v>62</v>
      </c>
      <c r="M39" s="47">
        <v>30</v>
      </c>
      <c r="N39" s="47">
        <f t="shared" si="6"/>
        <v>112</v>
      </c>
      <c r="O39" s="48" t="s">
        <v>31</v>
      </c>
      <c r="P39" s="42"/>
      <c r="Q39" s="3">
        <f>IF(E39="Egz.",1,0)</f>
        <v>1</v>
      </c>
      <c r="R39" s="3">
        <f t="shared" si="7"/>
        <v>28</v>
      </c>
    </row>
    <row r="40" spans="1:18" ht="15">
      <c r="A40" s="196">
        <v>9</v>
      </c>
      <c r="B40" s="32" t="s">
        <v>55</v>
      </c>
      <c r="C40" s="63">
        <v>3</v>
      </c>
      <c r="D40" s="63">
        <v>4</v>
      </c>
      <c r="E40" s="35" t="s">
        <v>39</v>
      </c>
      <c r="F40" s="43">
        <v>30</v>
      </c>
      <c r="G40" s="44">
        <v>30</v>
      </c>
      <c r="H40" s="45"/>
      <c r="I40" s="46">
        <v>2</v>
      </c>
      <c r="J40" s="47">
        <v>50</v>
      </c>
      <c r="K40" s="47">
        <f t="shared" si="4"/>
        <v>60</v>
      </c>
      <c r="L40" s="47">
        <f t="shared" si="5"/>
        <v>62</v>
      </c>
      <c r="M40" s="47">
        <v>30</v>
      </c>
      <c r="N40" s="47">
        <f t="shared" si="6"/>
        <v>112</v>
      </c>
      <c r="O40" s="48" t="s">
        <v>31</v>
      </c>
      <c r="P40" s="42"/>
      <c r="Q40" s="3">
        <f>IF(E40="Egz.",1,0)</f>
        <v>1</v>
      </c>
      <c r="R40" s="3">
        <f t="shared" si="7"/>
        <v>28</v>
      </c>
    </row>
    <row r="41" spans="1:16" ht="15">
      <c r="A41" s="196"/>
      <c r="B41" s="32" t="s">
        <v>138</v>
      </c>
      <c r="C41" s="63"/>
      <c r="D41" s="63"/>
      <c r="E41" s="35"/>
      <c r="F41" s="43"/>
      <c r="G41" s="44"/>
      <c r="H41" s="45"/>
      <c r="I41" s="46"/>
      <c r="J41" s="47"/>
      <c r="K41" s="47"/>
      <c r="L41" s="47"/>
      <c r="M41" s="47"/>
      <c r="N41" s="47"/>
      <c r="O41" s="48"/>
      <c r="P41" s="42"/>
    </row>
    <row r="42" spans="1:16" ht="15">
      <c r="A42" s="196"/>
      <c r="B42" s="32" t="s">
        <v>139</v>
      </c>
      <c r="C42" s="63"/>
      <c r="D42" s="63"/>
      <c r="E42" s="35"/>
      <c r="F42" s="43"/>
      <c r="G42" s="44"/>
      <c r="H42" s="45"/>
      <c r="I42" s="46"/>
      <c r="J42" s="47"/>
      <c r="K42" s="47"/>
      <c r="L42" s="47"/>
      <c r="M42" s="47"/>
      <c r="N42" s="47"/>
      <c r="O42" s="48"/>
      <c r="P42" s="42"/>
    </row>
    <row r="43" spans="1:18" ht="15">
      <c r="A43" s="196">
        <v>10</v>
      </c>
      <c r="B43" s="32" t="s">
        <v>140</v>
      </c>
      <c r="C43" s="63">
        <v>3</v>
      </c>
      <c r="D43" s="63">
        <v>4</v>
      </c>
      <c r="E43" s="35" t="s">
        <v>39</v>
      </c>
      <c r="F43" s="43">
        <v>30</v>
      </c>
      <c r="G43" s="44">
        <v>30</v>
      </c>
      <c r="H43" s="45"/>
      <c r="I43" s="46">
        <v>2</v>
      </c>
      <c r="J43" s="47">
        <v>50</v>
      </c>
      <c r="K43" s="47">
        <f>F43+G43+H43</f>
        <v>60</v>
      </c>
      <c r="L43" s="47">
        <f>F43+G43+H43+I43</f>
        <v>62</v>
      </c>
      <c r="M43" s="47">
        <v>30</v>
      </c>
      <c r="N43" s="47">
        <f>J43+L43</f>
        <v>112</v>
      </c>
      <c r="O43" s="48" t="s">
        <v>31</v>
      </c>
      <c r="P43" s="42"/>
      <c r="R43" s="3">
        <f>N43/D43</f>
        <v>28</v>
      </c>
    </row>
    <row r="44" spans="1:18" ht="15">
      <c r="A44" s="196">
        <v>11</v>
      </c>
      <c r="B44" s="32" t="s">
        <v>141</v>
      </c>
      <c r="C44" s="63">
        <v>3</v>
      </c>
      <c r="D44" s="63">
        <v>6</v>
      </c>
      <c r="E44" s="35" t="s">
        <v>39</v>
      </c>
      <c r="F44" s="43">
        <v>30</v>
      </c>
      <c r="G44" s="44">
        <v>45</v>
      </c>
      <c r="H44" s="45"/>
      <c r="I44" s="46">
        <v>3</v>
      </c>
      <c r="J44" s="47">
        <v>90</v>
      </c>
      <c r="K44" s="47">
        <f>F44+G44+H44</f>
        <v>75</v>
      </c>
      <c r="L44" s="47">
        <f>F44+G44+H44+I44</f>
        <v>78</v>
      </c>
      <c r="M44" s="47">
        <v>45</v>
      </c>
      <c r="N44" s="47">
        <f>J44+L44</f>
        <v>168</v>
      </c>
      <c r="O44" s="48" t="s">
        <v>31</v>
      </c>
      <c r="P44" s="42"/>
      <c r="Q44" s="3">
        <f>IF(E44="Egz.",1,0)</f>
        <v>1</v>
      </c>
      <c r="R44" s="3">
        <f>N44/D44</f>
        <v>28</v>
      </c>
    </row>
    <row r="45" spans="1:16" ht="15">
      <c r="A45" s="76"/>
      <c r="B45" s="32" t="s">
        <v>142</v>
      </c>
      <c r="C45" s="63"/>
      <c r="D45" s="63"/>
      <c r="E45" s="35"/>
      <c r="F45" s="43"/>
      <c r="G45" s="44"/>
      <c r="H45" s="45"/>
      <c r="I45" s="46"/>
      <c r="J45" s="47"/>
      <c r="K45" s="47"/>
      <c r="L45" s="47"/>
      <c r="M45" s="47"/>
      <c r="N45" s="47"/>
      <c r="O45" s="48"/>
      <c r="P45" s="42"/>
    </row>
    <row r="46" spans="1:16" ht="15">
      <c r="A46" s="76"/>
      <c r="B46" s="32" t="s">
        <v>143</v>
      </c>
      <c r="C46" s="63"/>
      <c r="D46" s="63"/>
      <c r="E46" s="35"/>
      <c r="F46" s="66"/>
      <c r="G46" s="67"/>
      <c r="H46" s="198"/>
      <c r="I46" s="69"/>
      <c r="J46" s="70"/>
      <c r="K46" s="70"/>
      <c r="L46" s="70"/>
      <c r="M46" s="70"/>
      <c r="N46" s="70"/>
      <c r="O46" s="71"/>
      <c r="P46" s="42"/>
    </row>
    <row r="47" spans="1:16" ht="15.75">
      <c r="A47" s="62"/>
      <c r="B47" s="59" t="s">
        <v>63</v>
      </c>
      <c r="C47" s="60"/>
      <c r="D47" s="60"/>
      <c r="E47" s="61"/>
      <c r="F47" s="60"/>
      <c r="G47" s="60"/>
      <c r="H47" s="60"/>
      <c r="I47" s="60"/>
      <c r="J47" s="60"/>
      <c r="K47" s="42"/>
      <c r="L47" s="42"/>
      <c r="M47" s="60"/>
      <c r="N47" s="42"/>
      <c r="O47" s="60"/>
      <c r="P47" s="60"/>
    </row>
    <row r="48" spans="1:18" ht="15">
      <c r="A48" s="31">
        <v>1</v>
      </c>
      <c r="B48" s="32" t="s">
        <v>64</v>
      </c>
      <c r="C48" s="63">
        <v>1</v>
      </c>
      <c r="D48" s="63">
        <v>2.5</v>
      </c>
      <c r="E48" s="79" t="s">
        <v>30</v>
      </c>
      <c r="F48" s="80">
        <v>30</v>
      </c>
      <c r="G48" s="81"/>
      <c r="H48" s="82"/>
      <c r="I48" s="83">
        <v>5</v>
      </c>
      <c r="J48" s="84">
        <v>30</v>
      </c>
      <c r="K48" s="40">
        <f aca="true" t="shared" si="8" ref="K48:K53">F48+G48+H48</f>
        <v>30</v>
      </c>
      <c r="L48" s="40">
        <f aca="true" t="shared" si="9" ref="L48:L53">F48+G48+H48+I48</f>
        <v>35</v>
      </c>
      <c r="M48" s="84">
        <v>30</v>
      </c>
      <c r="N48" s="40">
        <f aca="true" t="shared" si="10" ref="N48:N53">J48+L48</f>
        <v>65</v>
      </c>
      <c r="O48" s="85" t="s">
        <v>31</v>
      </c>
      <c r="P48" s="86"/>
      <c r="Q48" s="3">
        <f aca="true" t="shared" si="11" ref="Q48:Q53">IF(E48="Egz.",1,0)</f>
        <v>0</v>
      </c>
      <c r="R48" s="3">
        <f aca="true" t="shared" si="12" ref="R48:R53">N48/D48</f>
        <v>26</v>
      </c>
    </row>
    <row r="49" spans="1:18" ht="15">
      <c r="A49" s="31">
        <v>2</v>
      </c>
      <c r="B49" s="32" t="s">
        <v>65</v>
      </c>
      <c r="C49" s="63">
        <v>2</v>
      </c>
      <c r="D49" s="63">
        <v>2.5</v>
      </c>
      <c r="E49" s="79" t="s">
        <v>30</v>
      </c>
      <c r="F49" s="87">
        <v>30</v>
      </c>
      <c r="G49" s="88"/>
      <c r="H49" s="89"/>
      <c r="I49" s="90">
        <v>5</v>
      </c>
      <c r="J49" s="91">
        <v>30</v>
      </c>
      <c r="K49" s="47">
        <f t="shared" si="8"/>
        <v>30</v>
      </c>
      <c r="L49" s="47">
        <f t="shared" si="9"/>
        <v>35</v>
      </c>
      <c r="M49" s="91">
        <v>0</v>
      </c>
      <c r="N49" s="47">
        <f t="shared" si="10"/>
        <v>65</v>
      </c>
      <c r="O49" s="92" t="s">
        <v>31</v>
      </c>
      <c r="P49" s="86"/>
      <c r="Q49" s="3">
        <f t="shared" si="11"/>
        <v>0</v>
      </c>
      <c r="R49" s="3">
        <f t="shared" si="12"/>
        <v>26</v>
      </c>
    </row>
    <row r="50" spans="1:18" ht="15">
      <c r="A50" s="31">
        <v>3</v>
      </c>
      <c r="B50" s="32" t="s">
        <v>66</v>
      </c>
      <c r="C50" s="63">
        <v>2</v>
      </c>
      <c r="D50" s="63">
        <v>2.5</v>
      </c>
      <c r="E50" s="79" t="s">
        <v>30</v>
      </c>
      <c r="F50" s="87"/>
      <c r="G50" s="88">
        <v>30</v>
      </c>
      <c r="H50" s="89"/>
      <c r="I50" s="90">
        <v>5</v>
      </c>
      <c r="J50" s="91">
        <v>30</v>
      </c>
      <c r="K50" s="47">
        <f t="shared" si="8"/>
        <v>30</v>
      </c>
      <c r="L50" s="47">
        <f t="shared" si="9"/>
        <v>35</v>
      </c>
      <c r="M50" s="91">
        <v>30</v>
      </c>
      <c r="N50" s="47">
        <f t="shared" si="10"/>
        <v>65</v>
      </c>
      <c r="O50" s="92" t="s">
        <v>31</v>
      </c>
      <c r="P50" s="86"/>
      <c r="Q50" s="3">
        <f t="shared" si="11"/>
        <v>0</v>
      </c>
      <c r="R50" s="3">
        <f t="shared" si="12"/>
        <v>26</v>
      </c>
    </row>
    <row r="51" spans="1:18" ht="15">
      <c r="A51" s="31">
        <v>4</v>
      </c>
      <c r="B51" s="32" t="s">
        <v>67</v>
      </c>
      <c r="C51" s="63">
        <v>3</v>
      </c>
      <c r="D51" s="63">
        <v>2.5</v>
      </c>
      <c r="E51" s="79" t="s">
        <v>30</v>
      </c>
      <c r="F51" s="87">
        <v>30</v>
      </c>
      <c r="G51" s="88"/>
      <c r="H51" s="89"/>
      <c r="I51" s="90">
        <v>5</v>
      </c>
      <c r="J51" s="91">
        <v>30</v>
      </c>
      <c r="K51" s="47">
        <f t="shared" si="8"/>
        <v>30</v>
      </c>
      <c r="L51" s="47">
        <f t="shared" si="9"/>
        <v>35</v>
      </c>
      <c r="M51" s="91">
        <v>0</v>
      </c>
      <c r="N51" s="47">
        <f t="shared" si="10"/>
        <v>65</v>
      </c>
      <c r="O51" s="92" t="s">
        <v>31</v>
      </c>
      <c r="P51" s="86"/>
      <c r="Q51" s="3">
        <f t="shared" si="11"/>
        <v>0</v>
      </c>
      <c r="R51" s="3">
        <f t="shared" si="12"/>
        <v>26</v>
      </c>
    </row>
    <row r="52" spans="1:18" ht="15">
      <c r="A52" s="31">
        <v>5</v>
      </c>
      <c r="B52" s="32" t="s">
        <v>68</v>
      </c>
      <c r="C52" s="63">
        <v>3</v>
      </c>
      <c r="D52" s="63">
        <v>4</v>
      </c>
      <c r="E52" s="79" t="s">
        <v>30</v>
      </c>
      <c r="F52" s="87"/>
      <c r="G52" s="88">
        <v>45</v>
      </c>
      <c r="H52" s="89"/>
      <c r="I52" s="90">
        <v>5</v>
      </c>
      <c r="J52" s="91">
        <v>50</v>
      </c>
      <c r="K52" s="47">
        <f t="shared" si="8"/>
        <v>45</v>
      </c>
      <c r="L52" s="47">
        <f t="shared" si="9"/>
        <v>50</v>
      </c>
      <c r="M52" s="91">
        <v>45</v>
      </c>
      <c r="N52" s="47">
        <f t="shared" si="10"/>
        <v>100</v>
      </c>
      <c r="O52" s="92" t="s">
        <v>31</v>
      </c>
      <c r="P52" s="86"/>
      <c r="Q52" s="3">
        <f t="shared" si="11"/>
        <v>0</v>
      </c>
      <c r="R52" s="3">
        <f t="shared" si="12"/>
        <v>25</v>
      </c>
    </row>
    <row r="53" spans="1:18" ht="15">
      <c r="A53" s="31">
        <v>6</v>
      </c>
      <c r="B53" s="32" t="s">
        <v>69</v>
      </c>
      <c r="C53" s="63">
        <v>4</v>
      </c>
      <c r="D53" s="63">
        <v>4</v>
      </c>
      <c r="E53" s="79" t="s">
        <v>30</v>
      </c>
      <c r="F53" s="87"/>
      <c r="G53" s="88">
        <v>45</v>
      </c>
      <c r="H53" s="89"/>
      <c r="I53" s="90">
        <v>5</v>
      </c>
      <c r="J53" s="91">
        <v>50</v>
      </c>
      <c r="K53" s="47">
        <f t="shared" si="8"/>
        <v>45</v>
      </c>
      <c r="L53" s="47">
        <f t="shared" si="9"/>
        <v>50</v>
      </c>
      <c r="M53" s="91">
        <v>45</v>
      </c>
      <c r="N53" s="47">
        <f t="shared" si="10"/>
        <v>100</v>
      </c>
      <c r="O53" s="92" t="s">
        <v>31</v>
      </c>
      <c r="P53" s="86"/>
      <c r="Q53" s="3">
        <f t="shared" si="11"/>
        <v>0</v>
      </c>
      <c r="R53" s="3">
        <f t="shared" si="12"/>
        <v>25</v>
      </c>
    </row>
    <row r="54" spans="1:16" ht="15.75">
      <c r="A54" s="62"/>
      <c r="B54" s="59" t="s">
        <v>70</v>
      </c>
      <c r="C54" s="93"/>
      <c r="D54" s="93"/>
      <c r="E54" s="94"/>
      <c r="F54" s="93"/>
      <c r="G54" s="93"/>
      <c r="H54" s="93"/>
      <c r="I54" s="93"/>
      <c r="J54" s="93"/>
      <c r="K54" s="95"/>
      <c r="L54" s="93"/>
      <c r="M54" s="93"/>
      <c r="N54" s="93"/>
      <c r="O54" s="93"/>
      <c r="P54" s="86"/>
    </row>
    <row r="55" spans="1:18" ht="15">
      <c r="A55" s="31">
        <v>1</v>
      </c>
      <c r="B55" s="27" t="s">
        <v>71</v>
      </c>
      <c r="C55" s="77">
        <v>2</v>
      </c>
      <c r="D55" s="63">
        <v>6</v>
      </c>
      <c r="E55" s="79" t="s">
        <v>30</v>
      </c>
      <c r="F55" s="80"/>
      <c r="G55" s="81"/>
      <c r="H55" s="82"/>
      <c r="I55" s="83">
        <v>52</v>
      </c>
      <c r="J55" s="84">
        <v>108</v>
      </c>
      <c r="K55" s="84">
        <f>F55+G55+H55</f>
        <v>0</v>
      </c>
      <c r="L55" s="84">
        <f>F55+G55+H55+I55</f>
        <v>52</v>
      </c>
      <c r="M55" s="84">
        <v>160</v>
      </c>
      <c r="N55" s="84">
        <f>J55+L55</f>
        <v>160</v>
      </c>
      <c r="O55" s="85" t="s">
        <v>31</v>
      </c>
      <c r="P55" s="86"/>
      <c r="Q55" s="3">
        <f>IF(E55="Egz.",1,0)</f>
        <v>0</v>
      </c>
      <c r="R55" s="3">
        <f>N55/D55</f>
        <v>26.666666666666668</v>
      </c>
    </row>
    <row r="56" spans="1:18" ht="15">
      <c r="A56" s="31">
        <v>2</v>
      </c>
      <c r="B56" s="27" t="s">
        <v>72</v>
      </c>
      <c r="C56" s="77">
        <v>4</v>
      </c>
      <c r="D56" s="63">
        <v>20</v>
      </c>
      <c r="E56" s="79"/>
      <c r="F56" s="96"/>
      <c r="G56" s="97"/>
      <c r="H56" s="98"/>
      <c r="I56" s="99">
        <v>200</v>
      </c>
      <c r="J56" s="100">
        <v>300</v>
      </c>
      <c r="K56" s="100">
        <f>F56+G56+H56</f>
        <v>0</v>
      </c>
      <c r="L56" s="100">
        <f>F56+G56+H56+I56</f>
        <v>200</v>
      </c>
      <c r="M56" s="100">
        <v>200</v>
      </c>
      <c r="N56" s="100">
        <f>J56+L56</f>
        <v>500</v>
      </c>
      <c r="O56" s="101" t="s">
        <v>31</v>
      </c>
      <c r="P56" s="86"/>
      <c r="Q56" s="3">
        <f>IF(E56="Egz.",1,0)</f>
        <v>0</v>
      </c>
      <c r="R56" s="3">
        <f>N56/D56</f>
        <v>25</v>
      </c>
    </row>
    <row r="57" spans="1:16" ht="15">
      <c r="A57" s="102"/>
      <c r="B57" s="20"/>
      <c r="C57" s="103"/>
      <c r="D57" s="102"/>
      <c r="E57" s="102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</row>
    <row r="58" spans="1:16" ht="15">
      <c r="A58" s="102"/>
      <c r="B58" s="20"/>
      <c r="C58" s="103"/>
      <c r="D58" s="20"/>
      <c r="E58" s="102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1:16" ht="15.75">
      <c r="A59" s="9"/>
      <c r="B59" s="105" t="s">
        <v>73</v>
      </c>
      <c r="C59" s="106"/>
      <c r="D59" s="31" t="s">
        <v>10</v>
      </c>
      <c r="E59" s="31" t="s">
        <v>74</v>
      </c>
      <c r="F59" s="31" t="s">
        <v>75</v>
      </c>
      <c r="G59" s="31" t="s">
        <v>76</v>
      </c>
      <c r="H59" s="31" t="s">
        <v>14</v>
      </c>
      <c r="I59" s="31" t="s">
        <v>15</v>
      </c>
      <c r="J59" s="31" t="s">
        <v>16</v>
      </c>
      <c r="K59" s="31" t="s">
        <v>77</v>
      </c>
      <c r="L59" s="31" t="s">
        <v>78</v>
      </c>
      <c r="M59" s="31" t="s">
        <v>79</v>
      </c>
      <c r="N59" s="31" t="s">
        <v>15</v>
      </c>
      <c r="O59" s="27"/>
      <c r="P59" s="102"/>
    </row>
    <row r="60" spans="1:16" ht="15.75">
      <c r="A60" s="9"/>
      <c r="B60" s="105" t="s">
        <v>80</v>
      </c>
      <c r="C60" s="44">
        <v>1</v>
      </c>
      <c r="D60" s="44">
        <f>SUMIF($C$14:$C$56,C60,$D$14:$D$56)</f>
        <v>30</v>
      </c>
      <c r="E60" s="44">
        <f>SUMIF($C$14:$C$56,C60,$Q$14:$Q$56)</f>
        <v>3</v>
      </c>
      <c r="F60" s="47">
        <f>SUMIF($C$14:$C$56,C60,$F$14:$F$56)</f>
        <v>177</v>
      </c>
      <c r="G60" s="47">
        <f>SUMIF($C$14:$C$56,C60,$G$14:$G$56)</f>
        <v>225</v>
      </c>
      <c r="H60" s="47">
        <f>SUMIF($C$14:$C$56,C60,$H$14:$H$56)</f>
        <v>0</v>
      </c>
      <c r="I60" s="47">
        <f>SUMIF($C$14:$C$56,C60,$I$14:$I$56)</f>
        <v>24</v>
      </c>
      <c r="J60" s="47">
        <f>SUMIF($C$14:$C$56,C60,$J$14:$J$56)</f>
        <v>380</v>
      </c>
      <c r="K60" s="47">
        <f>SUMIF($C$14:$C$56,C60,$K$14:$K$56)</f>
        <v>402</v>
      </c>
      <c r="L60" s="47">
        <f>SUMIF(C14:C56,C60,L14:L56)</f>
        <v>425</v>
      </c>
      <c r="M60" s="47">
        <f>SUMIF($C$14:$C$56,C60,$M$14:$M$56)</f>
        <v>255</v>
      </c>
      <c r="N60" s="47">
        <f>SUMIF($C$14:$C$56,C60,$N$14:$N$56)</f>
        <v>805</v>
      </c>
      <c r="O60" s="34"/>
      <c r="P60" s="42"/>
    </row>
    <row r="61" spans="1:16" ht="15.75">
      <c r="A61" s="9"/>
      <c r="B61" s="105" t="s">
        <v>81</v>
      </c>
      <c r="C61" s="54">
        <v>2</v>
      </c>
      <c r="D61" s="44">
        <f>SUMIF($C$14:$C$56,C61,$D$14:$D$56)</f>
        <v>30</v>
      </c>
      <c r="E61" s="44">
        <f>SUMIF($C$14:$C$56,C61,$Q$14:$Q$56)</f>
        <v>3</v>
      </c>
      <c r="F61" s="47">
        <f>SUMIF($C$14:$C$56,C61,$F$14:$F$56)</f>
        <v>120</v>
      </c>
      <c r="G61" s="47">
        <f>SUMIF($C$14:$C$56,C61,$G$14:$G$56)</f>
        <v>210</v>
      </c>
      <c r="H61" s="47">
        <f>SUMIF($C$14:$C$56,C61,$H$14:$H$56)</f>
        <v>0</v>
      </c>
      <c r="I61" s="47">
        <f>SUMIF($C$14:$C$56,C61,$I$14:$I$56)</f>
        <v>72</v>
      </c>
      <c r="J61" s="47">
        <f>SUMIF($C$14:$C$56,C61,$J$14:$J$56)</f>
        <v>418</v>
      </c>
      <c r="K61" s="47">
        <f>SUMIF($C$14:$C$56,C61,$K$14:$K$56)</f>
        <v>330</v>
      </c>
      <c r="L61" s="47">
        <f>SUMIF(C15:C57,C61,L15:L57)</f>
        <v>401</v>
      </c>
      <c r="M61" s="47">
        <f>SUMIF($C$14:$C$56,C61,$M$14:$M$56)</f>
        <v>370</v>
      </c>
      <c r="N61" s="47">
        <f>SUMIF($C$14:$C$56,C61,$N$14:$N$56)</f>
        <v>819</v>
      </c>
      <c r="O61" s="47"/>
      <c r="P61" s="42"/>
    </row>
    <row r="62" spans="1:16" ht="15.75">
      <c r="A62" s="9"/>
      <c r="B62" s="105" t="s">
        <v>82</v>
      </c>
      <c r="C62" s="54">
        <v>3</v>
      </c>
      <c r="D62" s="44">
        <f>SUMIF($C$14:$C$56,C62,$D$14:$D$56)</f>
        <v>30</v>
      </c>
      <c r="E62" s="44">
        <f>SUMIF($C$14:$C$56,C62,$Q$14:$Q$56)</f>
        <v>4</v>
      </c>
      <c r="F62" s="47">
        <f>SUMIF($C$14:$C$56,C62,$F$14:$F$56)</f>
        <v>195</v>
      </c>
      <c r="G62" s="47">
        <f>SUMIF($C$14:$C$56,C62,$G$14:$G$56)</f>
        <v>180</v>
      </c>
      <c r="H62" s="47">
        <f>SUMIF($C$14:$C$56,C62,$H$14:$H$56)</f>
        <v>30</v>
      </c>
      <c r="I62" s="47">
        <f>SUMIF($C$14:$C$56,C62,$I$14:$I$56)</f>
        <v>22</v>
      </c>
      <c r="J62" s="47">
        <f>SUMIF($C$14:$C$56,C62,$J$14:$J$56)</f>
        <v>395</v>
      </c>
      <c r="K62" s="47">
        <f>SUMIF($C$14:$C$56,C62,$K$14:$K$56)</f>
        <v>405</v>
      </c>
      <c r="L62" s="47">
        <f>SUMIF(C16:C57,C62,L16:L57)</f>
        <v>427</v>
      </c>
      <c r="M62" s="47">
        <f>SUMIF($C$14:$C$56,C62,$M$14:$M$56)</f>
        <v>210</v>
      </c>
      <c r="N62" s="47">
        <f>SUMIF($C$14:$C$56,C62,$N$14:$N$56)</f>
        <v>822</v>
      </c>
      <c r="O62" s="47"/>
      <c r="P62" s="42"/>
    </row>
    <row r="63" spans="1:16" ht="15.75">
      <c r="A63" s="9"/>
      <c r="B63" s="105" t="s">
        <v>83</v>
      </c>
      <c r="C63" s="54">
        <v>4</v>
      </c>
      <c r="D63" s="44">
        <f>SUMIF($C$14:$C$56,C63,$D$14:$D$56)</f>
        <v>30</v>
      </c>
      <c r="E63" s="44">
        <f>SUMIF($C$14:$C$56,C63,$Q$14:$Q$56)</f>
        <v>1</v>
      </c>
      <c r="F63" s="47">
        <f>SUMIF($C$14:$C$56,C63,$F$14:$F$56)</f>
        <v>30</v>
      </c>
      <c r="G63" s="47">
        <f>SUMIF($C$14:$C$56,C63,$G$14:$G$56)</f>
        <v>90</v>
      </c>
      <c r="H63" s="47">
        <f>SUMIF($C$14:$C$56,C63,$H$14:$H$56)</f>
        <v>0</v>
      </c>
      <c r="I63" s="47">
        <f>SUMIF($C$14:$C$56,C63,$I$14:$I$56)</f>
        <v>210</v>
      </c>
      <c r="J63" s="47">
        <f>SUMIF($C$14:$C$56,C63,$J$14:$J$56)</f>
        <v>430</v>
      </c>
      <c r="K63" s="47">
        <f>SUMIF($C$14:$C$56,C63,$K$14:$K$56)</f>
        <v>120</v>
      </c>
      <c r="L63" s="47">
        <f>SUMIF(C17:C58,C63,L17:L58)</f>
        <v>330</v>
      </c>
      <c r="M63" s="47">
        <f>SUMIF($C$14:$C$56,C63,$M$14:$M$56)</f>
        <v>290</v>
      </c>
      <c r="N63" s="47">
        <f>SUMIF($C$14:$C$56,C63,$N$14:$N$56)</f>
        <v>760</v>
      </c>
      <c r="O63" s="47"/>
      <c r="P63" s="42"/>
    </row>
    <row r="64" spans="1:19" ht="15.75">
      <c r="A64" s="9"/>
      <c r="B64" s="108" t="s">
        <v>84</v>
      </c>
      <c r="C64" s="109"/>
      <c r="D64" s="110">
        <f aca="true" t="shared" si="13" ref="D64:N64">SUM(D60:D63)</f>
        <v>120</v>
      </c>
      <c r="E64" s="110">
        <f t="shared" si="13"/>
        <v>11</v>
      </c>
      <c r="F64" s="110">
        <f t="shared" si="13"/>
        <v>522</v>
      </c>
      <c r="G64" s="110">
        <f t="shared" si="13"/>
        <v>705</v>
      </c>
      <c r="H64" s="110">
        <f t="shared" si="13"/>
        <v>30</v>
      </c>
      <c r="I64" s="110">
        <f t="shared" si="13"/>
        <v>328</v>
      </c>
      <c r="J64" s="110">
        <f t="shared" si="13"/>
        <v>1623</v>
      </c>
      <c r="K64" s="110">
        <f t="shared" si="13"/>
        <v>1257</v>
      </c>
      <c r="L64" s="110">
        <f t="shared" si="13"/>
        <v>1583</v>
      </c>
      <c r="M64" s="110">
        <f t="shared" si="13"/>
        <v>1125</v>
      </c>
      <c r="N64" s="110">
        <f t="shared" si="13"/>
        <v>3206</v>
      </c>
      <c r="O64" s="110"/>
      <c r="P64" s="111"/>
      <c r="Q64" s="1"/>
      <c r="R64" s="1" t="s">
        <v>85</v>
      </c>
      <c r="S64" s="1">
        <f>N64/D64</f>
        <v>26.716666666666665</v>
      </c>
    </row>
    <row r="65" spans="1:18" ht="15">
      <c r="A65" s="9"/>
      <c r="B65" s="103"/>
      <c r="C65" s="103"/>
      <c r="D65" s="111"/>
      <c r="E65" s="111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"/>
      <c r="R65" s="1"/>
    </row>
    <row r="66" spans="1:19" ht="15">
      <c r="A66" s="112" t="s">
        <v>86</v>
      </c>
      <c r="B66" s="113" t="s">
        <v>87</v>
      </c>
      <c r="C66" s="114"/>
      <c r="D66" s="208" t="s">
        <v>144</v>
      </c>
      <c r="E66" s="208"/>
      <c r="F66" s="209" t="s">
        <v>88</v>
      </c>
      <c r="G66" s="209"/>
      <c r="H66" s="115"/>
      <c r="I66" s="112" t="s">
        <v>89</v>
      </c>
      <c r="J66" s="116" t="s">
        <v>90</v>
      </c>
      <c r="K66" s="117"/>
      <c r="L66" s="117"/>
      <c r="M66" s="117"/>
      <c r="N66" s="117"/>
      <c r="O66" s="118"/>
      <c r="P66" s="119"/>
      <c r="Q66" s="119"/>
      <c r="R66" s="119"/>
      <c r="S66" s="120"/>
    </row>
    <row r="67" spans="1:19" ht="15">
      <c r="A67" s="121"/>
      <c r="B67" s="122" t="s">
        <v>91</v>
      </c>
      <c r="C67" s="123"/>
      <c r="D67" s="124"/>
      <c r="E67" s="125" t="s">
        <v>92</v>
      </c>
      <c r="F67" s="73"/>
      <c r="G67" s="126" t="s">
        <v>92</v>
      </c>
      <c r="H67" s="120"/>
      <c r="I67" s="127"/>
      <c r="J67" s="128" t="s">
        <v>93</v>
      </c>
      <c r="K67" s="129"/>
      <c r="L67" s="129"/>
      <c r="M67" s="129"/>
      <c r="N67" s="129"/>
      <c r="O67" s="130" t="s">
        <v>92</v>
      </c>
      <c r="P67" s="131"/>
      <c r="Q67" s="131"/>
      <c r="R67" s="129"/>
      <c r="S67" s="132"/>
    </row>
    <row r="68" spans="1:19" ht="15">
      <c r="A68" s="133"/>
      <c r="B68" s="134"/>
      <c r="C68" s="135"/>
      <c r="D68" s="124"/>
      <c r="E68" s="136"/>
      <c r="F68" s="120"/>
      <c r="G68" s="137"/>
      <c r="H68" s="120"/>
      <c r="I68" s="127"/>
      <c r="J68" s="138" t="s">
        <v>94</v>
      </c>
      <c r="K68" s="119"/>
      <c r="L68" s="119"/>
      <c r="M68" s="119"/>
      <c r="N68" s="119"/>
      <c r="O68" s="139"/>
      <c r="P68" s="119"/>
      <c r="Q68" s="119"/>
      <c r="R68" s="119"/>
      <c r="S68" s="120"/>
    </row>
    <row r="69" spans="1:19" ht="15">
      <c r="A69" s="133"/>
      <c r="B69" s="140" t="s">
        <v>95</v>
      </c>
      <c r="C69" s="141"/>
      <c r="D69" s="142">
        <f>D64</f>
        <v>120</v>
      </c>
      <c r="E69" s="143">
        <v>1</v>
      </c>
      <c r="F69" s="144">
        <f>N64</f>
        <v>3206</v>
      </c>
      <c r="G69" s="143">
        <v>1</v>
      </c>
      <c r="H69" s="120"/>
      <c r="I69" s="210" t="s">
        <v>96</v>
      </c>
      <c r="J69" s="210"/>
      <c r="K69" s="210"/>
      <c r="L69" s="210"/>
      <c r="M69" s="145"/>
      <c r="N69" s="145"/>
      <c r="O69" s="146"/>
      <c r="P69" s="73"/>
      <c r="Q69" s="73"/>
      <c r="R69" s="73"/>
      <c r="S69" s="120"/>
    </row>
    <row r="70" spans="1:19" ht="15">
      <c r="A70" s="127">
        <v>1</v>
      </c>
      <c r="B70" s="147" t="s">
        <v>97</v>
      </c>
      <c r="C70" s="123"/>
      <c r="D70" s="223">
        <f>F70/S64</f>
        <v>59.251403618215846</v>
      </c>
      <c r="E70" s="212">
        <f>D70/D64</f>
        <v>0.4937616968184654</v>
      </c>
      <c r="F70" s="213">
        <f>L64</f>
        <v>1583</v>
      </c>
      <c r="G70" s="212">
        <f>F70/N64</f>
        <v>0.4937616968184654</v>
      </c>
      <c r="H70" s="120"/>
      <c r="I70" s="148">
        <v>1</v>
      </c>
      <c r="J70" s="149" t="s">
        <v>168</v>
      </c>
      <c r="K70" s="120"/>
      <c r="L70" s="120"/>
      <c r="M70" s="120"/>
      <c r="N70" s="120"/>
      <c r="O70" s="150">
        <v>1</v>
      </c>
      <c r="P70" s="120"/>
      <c r="Q70" s="120"/>
      <c r="R70" s="120"/>
      <c r="S70" s="151"/>
    </row>
    <row r="71" spans="1:19" ht="15">
      <c r="A71" s="152"/>
      <c r="B71" s="153" t="s">
        <v>98</v>
      </c>
      <c r="C71" s="154"/>
      <c r="D71" s="223"/>
      <c r="E71" s="212"/>
      <c r="F71" s="213"/>
      <c r="G71" s="212"/>
      <c r="H71" s="120"/>
      <c r="I71" s="155"/>
      <c r="J71" s="149"/>
      <c r="K71" s="149"/>
      <c r="L71" s="120"/>
      <c r="M71" s="120"/>
      <c r="N71" s="120"/>
      <c r="O71" s="156"/>
      <c r="P71" s="120"/>
      <c r="Q71" s="120"/>
      <c r="R71" s="120"/>
      <c r="S71" s="120"/>
    </row>
    <row r="72" spans="1:19" ht="15">
      <c r="A72" s="157">
        <v>2</v>
      </c>
      <c r="B72" s="158" t="s">
        <v>99</v>
      </c>
      <c r="C72" s="159"/>
      <c r="D72" s="170">
        <f>SUM(D22:D24)</f>
        <v>14.5</v>
      </c>
      <c r="E72" s="161">
        <f>D72/D64</f>
        <v>0.12083333333333333</v>
      </c>
      <c r="F72" s="162">
        <f>SUM(N22:N24)</f>
        <v>389</v>
      </c>
      <c r="G72" s="161">
        <f>F72/N64</f>
        <v>0.12133499688084841</v>
      </c>
      <c r="H72" s="120"/>
      <c r="I72" s="155"/>
      <c r="J72" s="120"/>
      <c r="K72" s="120"/>
      <c r="L72" s="120"/>
      <c r="M72" s="120"/>
      <c r="N72" s="120"/>
      <c r="O72" s="163"/>
      <c r="P72" s="120"/>
      <c r="Q72" s="120"/>
      <c r="R72" s="120"/>
      <c r="S72" s="120"/>
    </row>
    <row r="73" spans="1:19" ht="15">
      <c r="A73" s="164">
        <v>3</v>
      </c>
      <c r="B73" s="165" t="s">
        <v>100</v>
      </c>
      <c r="C73" s="166"/>
      <c r="D73" s="224">
        <f>F73/S64</f>
        <v>42.10854647535871</v>
      </c>
      <c r="E73" s="214">
        <f>D73/D64</f>
        <v>0.3509045539613226</v>
      </c>
      <c r="F73" s="215">
        <f>M64</f>
        <v>1125</v>
      </c>
      <c r="G73" s="214">
        <f>F73/N64</f>
        <v>0.35090455396132253</v>
      </c>
      <c r="H73" s="120"/>
      <c r="I73" s="155"/>
      <c r="J73" s="216"/>
      <c r="K73" s="216"/>
      <c r="L73" s="216"/>
      <c r="M73" s="168"/>
      <c r="N73" s="168"/>
      <c r="O73" s="169"/>
      <c r="P73" s="168"/>
      <c r="Q73" s="168"/>
      <c r="R73" s="168"/>
      <c r="S73" s="120"/>
    </row>
    <row r="74" spans="1:19" ht="15">
      <c r="A74" s="152"/>
      <c r="B74" s="153" t="s">
        <v>101</v>
      </c>
      <c r="C74" s="154"/>
      <c r="D74" s="224"/>
      <c r="E74" s="214"/>
      <c r="F74" s="215"/>
      <c r="G74" s="214"/>
      <c r="H74" s="120"/>
      <c r="I74" s="155"/>
      <c r="J74" s="217"/>
      <c r="K74" s="217"/>
      <c r="L74" s="217"/>
      <c r="M74" s="168"/>
      <c r="N74" s="168"/>
      <c r="O74" s="169"/>
      <c r="P74" s="168"/>
      <c r="Q74" s="168"/>
      <c r="R74" s="168"/>
      <c r="S74" s="120"/>
    </row>
    <row r="75" spans="1:19" ht="15">
      <c r="A75" s="164">
        <v>4</v>
      </c>
      <c r="B75" s="165" t="s">
        <v>102</v>
      </c>
      <c r="C75" s="166"/>
      <c r="D75" s="221">
        <f>SUM(D14:D20)</f>
        <v>7.5</v>
      </c>
      <c r="E75" s="214">
        <f>D75/D64</f>
        <v>0.0625</v>
      </c>
      <c r="F75" s="215">
        <f>SUM(N14:N20)</f>
        <v>215</v>
      </c>
      <c r="G75" s="214">
        <f>F75/N64</f>
        <v>0.06706175920149719</v>
      </c>
      <c r="H75" s="120"/>
      <c r="I75" s="155"/>
      <c r="J75" s="216"/>
      <c r="K75" s="216"/>
      <c r="L75" s="216"/>
      <c r="M75" s="168"/>
      <c r="N75" s="168"/>
      <c r="O75" s="171"/>
      <c r="P75" s="168"/>
      <c r="Q75" s="168"/>
      <c r="R75" s="168"/>
      <c r="S75" s="120"/>
    </row>
    <row r="76" spans="1:19" ht="15">
      <c r="A76" s="152"/>
      <c r="B76" s="153" t="s">
        <v>103</v>
      </c>
      <c r="C76" s="154"/>
      <c r="D76" s="221"/>
      <c r="E76" s="214"/>
      <c r="F76" s="215"/>
      <c r="G76" s="214"/>
      <c r="H76" s="120"/>
      <c r="I76" s="155"/>
      <c r="J76" s="216"/>
      <c r="K76" s="216"/>
      <c r="L76" s="216"/>
      <c r="M76" s="168"/>
      <c r="N76" s="168"/>
      <c r="O76" s="171"/>
      <c r="P76" s="168"/>
      <c r="Q76" s="168"/>
      <c r="R76" s="168"/>
      <c r="S76" s="120"/>
    </row>
    <row r="77" spans="1:19" ht="15">
      <c r="A77" s="152">
        <v>5</v>
      </c>
      <c r="B77" s="153" t="s">
        <v>104</v>
      </c>
      <c r="C77" s="154"/>
      <c r="D77" s="172">
        <f>SUMIF(P14:P56,"h",D14:D56)</f>
        <v>6</v>
      </c>
      <c r="E77" s="173">
        <f>D77/D64</f>
        <v>0.05</v>
      </c>
      <c r="F77" s="172">
        <f>SUMIF(P14:P56,"h",N14:N56)</f>
        <v>158</v>
      </c>
      <c r="G77" s="173">
        <f>F77/N64</f>
        <v>0.049282595134123516</v>
      </c>
      <c r="H77" s="120"/>
      <c r="I77" s="155"/>
      <c r="J77" s="167"/>
      <c r="K77" s="168"/>
      <c r="L77" s="168"/>
      <c r="M77" s="168"/>
      <c r="N77" s="168"/>
      <c r="O77" s="171"/>
      <c r="P77" s="168"/>
      <c r="Q77" s="168"/>
      <c r="R77" s="168"/>
      <c r="S77" s="120"/>
    </row>
    <row r="78" spans="1:19" ht="15">
      <c r="A78" s="174">
        <v>6</v>
      </c>
      <c r="B78" s="158" t="s">
        <v>105</v>
      </c>
      <c r="C78" s="159"/>
      <c r="D78" s="160">
        <f>SUMIF(O14:O56,"f",D14:D56)+SUMIF(O14:O56,"o/f",D14:D56)</f>
        <v>83</v>
      </c>
      <c r="E78" s="161">
        <f>D78/D64</f>
        <v>0.6916666666666667</v>
      </c>
      <c r="F78" s="160">
        <f>SUMIF(O14:O56,"f",N14:N56)+SUMIF(O14:O56,"o/f",N14:N56)</f>
        <v>2202</v>
      </c>
      <c r="G78" s="161">
        <f>F78/N64</f>
        <v>0.686837180286962</v>
      </c>
      <c r="H78" s="120"/>
      <c r="I78" s="155"/>
      <c r="J78" s="216"/>
      <c r="K78" s="216"/>
      <c r="L78" s="216"/>
      <c r="M78" s="168"/>
      <c r="N78" s="168"/>
      <c r="O78" s="171"/>
      <c r="P78" s="168"/>
      <c r="Q78" s="168"/>
      <c r="R78" s="168"/>
      <c r="S78" s="120"/>
    </row>
    <row r="79" spans="1:19" ht="15">
      <c r="A79" s="174">
        <v>7</v>
      </c>
      <c r="B79" s="158" t="s">
        <v>71</v>
      </c>
      <c r="C79" s="159"/>
      <c r="D79" s="160">
        <f>D55</f>
        <v>6</v>
      </c>
      <c r="E79" s="161">
        <f>D79/D64</f>
        <v>0.05</v>
      </c>
      <c r="F79" s="162">
        <f>N55</f>
        <v>160</v>
      </c>
      <c r="G79" s="161">
        <f>F79/N64</f>
        <v>0.049906425452276984</v>
      </c>
      <c r="I79" s="175"/>
      <c r="J79" s="218"/>
      <c r="K79" s="218"/>
      <c r="L79" s="218"/>
      <c r="M79" s="176"/>
      <c r="N79" s="176"/>
      <c r="O79" s="177"/>
      <c r="P79" s="168"/>
      <c r="Q79" s="168"/>
      <c r="R79" s="168"/>
      <c r="S79" s="120"/>
    </row>
    <row r="80" spans="1:19" ht="15">
      <c r="A80" s="133"/>
      <c r="B80" s="178"/>
      <c r="C80" s="179"/>
      <c r="D80" s="180"/>
      <c r="E80" s="181"/>
      <c r="F80" s="182"/>
      <c r="G80" s="181"/>
      <c r="I80" s="219" t="s">
        <v>106</v>
      </c>
      <c r="J80" s="219"/>
      <c r="K80" s="219"/>
      <c r="L80" s="219"/>
      <c r="M80" s="183"/>
      <c r="N80" s="183"/>
      <c r="O80" s="184"/>
      <c r="P80" s="168"/>
      <c r="Q80" s="168"/>
      <c r="R80" s="168"/>
      <c r="S80" s="120"/>
    </row>
    <row r="82" spans="1:15" ht="15">
      <c r="A82" s="220" t="s">
        <v>107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</row>
    <row r="83" spans="1:15" ht="15">
      <c r="A83" s="185" t="s">
        <v>108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</row>
    <row r="84" spans="1:15" ht="15">
      <c r="A84" s="185" t="s">
        <v>145</v>
      </c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</row>
    <row r="85" spans="1:15" ht="15">
      <c r="A85" s="185" t="s">
        <v>146</v>
      </c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</row>
    <row r="86" spans="1:15" ht="15">
      <c r="A86" s="185" t="s">
        <v>109</v>
      </c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</row>
    <row r="87" spans="1:12" ht="15">
      <c r="A87" s="187" t="s">
        <v>110</v>
      </c>
      <c r="B87" s="188"/>
      <c r="C87" s="189"/>
      <c r="D87" s="188"/>
      <c r="E87" s="190"/>
      <c r="F87" s="188"/>
      <c r="G87" s="188"/>
      <c r="H87" s="188"/>
      <c r="I87" s="188"/>
      <c r="J87" s="188"/>
      <c r="K87" s="188"/>
      <c r="L87" s="188"/>
    </row>
    <row r="88" spans="1:12" ht="15">
      <c r="A88" s="187" t="s">
        <v>111</v>
      </c>
      <c r="B88" s="188"/>
      <c r="C88" s="189"/>
      <c r="D88" s="188"/>
      <c r="E88" s="190"/>
      <c r="F88" s="188"/>
      <c r="G88" s="188"/>
      <c r="H88" s="188"/>
      <c r="I88" s="188"/>
      <c r="J88" s="188"/>
      <c r="K88" s="188"/>
      <c r="L88" s="188"/>
    </row>
    <row r="89" spans="1:12" ht="15">
      <c r="A89" s="187" t="s">
        <v>112</v>
      </c>
      <c r="B89" s="188"/>
      <c r="C89" s="189"/>
      <c r="D89" s="188"/>
      <c r="E89" s="190"/>
      <c r="F89" s="188"/>
      <c r="G89" s="188"/>
      <c r="H89" s="188"/>
      <c r="I89" s="188"/>
      <c r="J89" s="188"/>
      <c r="K89" s="188"/>
      <c r="L89" s="188"/>
    </row>
    <row r="90" spans="1:12" ht="15">
      <c r="A90" s="188"/>
      <c r="B90" s="188"/>
      <c r="C90" s="189"/>
      <c r="D90" s="188"/>
      <c r="E90" s="190"/>
      <c r="F90" s="188"/>
      <c r="G90" s="188"/>
      <c r="H90" s="188"/>
      <c r="I90" s="188"/>
      <c r="J90" s="188"/>
      <c r="K90" s="188"/>
      <c r="L90" s="188"/>
    </row>
    <row r="91" spans="1:12" ht="15">
      <c r="A91" s="191" t="s">
        <v>113</v>
      </c>
      <c r="B91" s="188"/>
      <c r="C91" s="189"/>
      <c r="D91" s="188"/>
      <c r="E91" s="190"/>
      <c r="F91" s="188"/>
      <c r="G91" s="188"/>
      <c r="H91" s="188"/>
      <c r="I91" s="188"/>
      <c r="J91" s="188"/>
      <c r="K91" s="188"/>
      <c r="L91" s="188"/>
    </row>
    <row r="92" spans="1:12" ht="15">
      <c r="A92" s="192" t="s">
        <v>114</v>
      </c>
      <c r="B92" s="188"/>
      <c r="C92" s="189"/>
      <c r="D92" s="188"/>
      <c r="E92" s="190"/>
      <c r="F92" s="188"/>
      <c r="G92" s="188"/>
      <c r="H92" s="188"/>
      <c r="I92" s="188"/>
      <c r="J92" s="188"/>
      <c r="K92" s="188"/>
      <c r="L92" s="188"/>
    </row>
    <row r="93" spans="1:12" ht="15">
      <c r="A93" s="193" t="s">
        <v>115</v>
      </c>
      <c r="B93" s="188"/>
      <c r="C93" s="189"/>
      <c r="D93" s="188"/>
      <c r="E93" s="190"/>
      <c r="F93" s="188"/>
      <c r="G93" s="188"/>
      <c r="H93" s="188"/>
      <c r="I93" s="188"/>
      <c r="J93" s="188"/>
      <c r="K93" s="188"/>
      <c r="L93" s="188"/>
    </row>
    <row r="94" spans="1:12" ht="15">
      <c r="A94" s="194" t="s">
        <v>116</v>
      </c>
      <c r="B94" s="188"/>
      <c r="C94" s="189"/>
      <c r="D94" s="188"/>
      <c r="E94" s="190"/>
      <c r="F94" s="188"/>
      <c r="G94" s="188"/>
      <c r="H94" s="188"/>
      <c r="I94" s="188"/>
      <c r="J94" s="188"/>
      <c r="K94" s="188"/>
      <c r="L94" s="188"/>
    </row>
    <row r="95" spans="1:12" ht="15">
      <c r="A95" s="194" t="s">
        <v>117</v>
      </c>
      <c r="B95" s="188"/>
      <c r="C95" s="189"/>
      <c r="D95" s="188"/>
      <c r="E95" s="190"/>
      <c r="F95" s="188"/>
      <c r="G95" s="188"/>
      <c r="H95" s="188"/>
      <c r="I95" s="188"/>
      <c r="J95" s="188"/>
      <c r="K95" s="188"/>
      <c r="L95" s="188"/>
    </row>
    <row r="96" spans="1:12" ht="15">
      <c r="A96" s="188"/>
      <c r="B96" s="188"/>
      <c r="C96" s="189"/>
      <c r="D96" s="188"/>
      <c r="E96" s="190"/>
      <c r="F96" s="188"/>
      <c r="G96" s="188"/>
      <c r="H96" s="188"/>
      <c r="I96" s="188"/>
      <c r="J96" s="188"/>
      <c r="K96" s="188"/>
      <c r="L96" s="188"/>
    </row>
    <row r="97" spans="1:12" ht="15">
      <c r="A97" s="195" t="s">
        <v>118</v>
      </c>
      <c r="B97" s="188"/>
      <c r="C97" s="189"/>
      <c r="D97" s="188"/>
      <c r="E97" s="190"/>
      <c r="F97" s="188"/>
      <c r="G97" s="188"/>
      <c r="H97" s="188"/>
      <c r="I97" s="188"/>
      <c r="J97" s="188"/>
      <c r="K97" s="188"/>
      <c r="L97" s="188"/>
    </row>
    <row r="98" spans="1:12" ht="15">
      <c r="A98" s="194" t="s">
        <v>119</v>
      </c>
      <c r="B98" s="188"/>
      <c r="C98" s="189"/>
      <c r="D98" s="188"/>
      <c r="E98" s="190"/>
      <c r="F98" s="188"/>
      <c r="G98" s="188"/>
      <c r="H98" s="188"/>
      <c r="I98" s="188"/>
      <c r="J98" s="188"/>
      <c r="K98" s="188"/>
      <c r="L98" s="188"/>
    </row>
    <row r="99" spans="1:12" ht="15">
      <c r="A99" s="187" t="s">
        <v>120</v>
      </c>
      <c r="B99" s="188"/>
      <c r="C99" s="189"/>
      <c r="D99" s="188"/>
      <c r="E99" s="190"/>
      <c r="F99" s="188"/>
      <c r="G99" s="188"/>
      <c r="H99" s="188"/>
      <c r="I99" s="188"/>
      <c r="J99" s="188"/>
      <c r="K99" s="188"/>
      <c r="L99" s="188"/>
    </row>
    <row r="100" spans="1:12" ht="15">
      <c r="A100" s="187" t="s">
        <v>121</v>
      </c>
      <c r="B100" s="188"/>
      <c r="C100" s="189"/>
      <c r="D100" s="188"/>
      <c r="E100" s="190"/>
      <c r="F100" s="188"/>
      <c r="G100" s="188"/>
      <c r="H100" s="188"/>
      <c r="I100" s="188"/>
      <c r="J100" s="188"/>
      <c r="K100" s="188"/>
      <c r="L100" s="188"/>
    </row>
    <row r="101" spans="1:12" ht="15">
      <c r="A101" s="187" t="s">
        <v>122</v>
      </c>
      <c r="B101" s="188"/>
      <c r="C101" s="189"/>
      <c r="D101" s="188"/>
      <c r="E101" s="190"/>
      <c r="F101" s="188"/>
      <c r="G101" s="188"/>
      <c r="H101" s="188"/>
      <c r="I101" s="188"/>
      <c r="J101" s="188"/>
      <c r="K101" s="188"/>
      <c r="L101" s="188"/>
    </row>
    <row r="102" spans="1:12" ht="15">
      <c r="A102" s="187" t="s">
        <v>123</v>
      </c>
      <c r="B102" s="188"/>
      <c r="C102" s="189"/>
      <c r="D102" s="188"/>
      <c r="E102" s="190"/>
      <c r="F102" s="188"/>
      <c r="G102" s="188"/>
      <c r="H102" s="188"/>
      <c r="I102" s="188"/>
      <c r="J102" s="188"/>
      <c r="K102" s="188"/>
      <c r="L102" s="188"/>
    </row>
    <row r="103" spans="1:12" ht="15">
      <c r="A103" s="187" t="s">
        <v>124</v>
      </c>
      <c r="B103" s="188"/>
      <c r="C103" s="189"/>
      <c r="D103" s="188"/>
      <c r="E103" s="190"/>
      <c r="F103" s="188"/>
      <c r="G103" s="188"/>
      <c r="H103" s="188"/>
      <c r="I103" s="188"/>
      <c r="J103" s="188"/>
      <c r="K103" s="188"/>
      <c r="L103" s="188"/>
    </row>
    <row r="104" spans="1:12" ht="15">
      <c r="A104" s="187" t="s">
        <v>125</v>
      </c>
      <c r="B104" s="188"/>
      <c r="C104" s="189"/>
      <c r="D104" s="188"/>
      <c r="E104" s="190"/>
      <c r="F104" s="188"/>
      <c r="G104" s="188"/>
      <c r="H104" s="188"/>
      <c r="I104" s="188"/>
      <c r="J104" s="188"/>
      <c r="K104" s="188"/>
      <c r="L104" s="188"/>
    </row>
    <row r="105" spans="1:12" ht="15">
      <c r="A105" s="187" t="s">
        <v>126</v>
      </c>
      <c r="B105" s="188"/>
      <c r="C105" s="189"/>
      <c r="D105" s="188"/>
      <c r="E105" s="190"/>
      <c r="F105" s="188"/>
      <c r="G105" s="188"/>
      <c r="H105" s="188"/>
      <c r="I105" s="188"/>
      <c r="J105" s="188"/>
      <c r="K105" s="188"/>
      <c r="L105" s="188"/>
    </row>
    <row r="106" spans="1:12" ht="15">
      <c r="A106" s="187" t="s">
        <v>127</v>
      </c>
      <c r="B106" s="188"/>
      <c r="C106" s="189"/>
      <c r="D106" s="188"/>
      <c r="E106" s="190"/>
      <c r="F106" s="188"/>
      <c r="G106" s="188"/>
      <c r="H106" s="188"/>
      <c r="I106" s="188"/>
      <c r="J106" s="188"/>
      <c r="K106" s="188"/>
      <c r="L106" s="188"/>
    </row>
    <row r="107" spans="1:12" ht="15">
      <c r="A107" s="187" t="s">
        <v>128</v>
      </c>
      <c r="B107" s="188"/>
      <c r="C107" s="189"/>
      <c r="D107" s="188"/>
      <c r="E107" s="190"/>
      <c r="F107" s="188"/>
      <c r="G107" s="188"/>
      <c r="H107" s="188"/>
      <c r="I107" s="188"/>
      <c r="J107" s="188"/>
      <c r="K107" s="188"/>
      <c r="L107" s="188"/>
    </row>
    <row r="108" spans="1:12" ht="15">
      <c r="A108" s="187" t="s">
        <v>129</v>
      </c>
      <c r="B108" s="188"/>
      <c r="C108" s="189"/>
      <c r="D108" s="188"/>
      <c r="E108" s="190"/>
      <c r="F108" s="188"/>
      <c r="G108" s="188"/>
      <c r="H108" s="188"/>
      <c r="I108" s="188"/>
      <c r="J108" s="188"/>
      <c r="K108" s="188"/>
      <c r="L108" s="188"/>
    </row>
    <row r="109" spans="1:12" ht="15">
      <c r="A109" s="188"/>
      <c r="B109" s="188"/>
      <c r="C109" s="189"/>
      <c r="D109" s="188"/>
      <c r="E109" s="190"/>
      <c r="F109" s="188"/>
      <c r="G109" s="188"/>
      <c r="H109" s="188"/>
      <c r="I109" s="188"/>
      <c r="J109" s="188"/>
      <c r="K109" s="188"/>
      <c r="L109" s="188"/>
    </row>
    <row r="110" spans="1:12" ht="15">
      <c r="A110" s="195" t="s">
        <v>130</v>
      </c>
      <c r="B110" s="188"/>
      <c r="C110" s="189"/>
      <c r="D110" s="188"/>
      <c r="E110" s="190"/>
      <c r="F110" s="188"/>
      <c r="G110" s="188"/>
      <c r="H110" s="188"/>
      <c r="I110" s="188"/>
      <c r="J110" s="188"/>
      <c r="K110" s="188"/>
      <c r="L110" s="188"/>
    </row>
    <row r="111" spans="1:12" ht="15">
      <c r="A111" s="187" t="s">
        <v>131</v>
      </c>
      <c r="B111" s="188"/>
      <c r="C111" s="189"/>
      <c r="D111" s="188"/>
      <c r="E111" s="190"/>
      <c r="F111" s="188"/>
      <c r="G111" s="188"/>
      <c r="H111" s="188"/>
      <c r="I111" s="188"/>
      <c r="J111" s="188"/>
      <c r="K111" s="188"/>
      <c r="L111" s="188"/>
    </row>
    <row r="112" spans="1:12" ht="15">
      <c r="A112" s="187" t="s">
        <v>132</v>
      </c>
      <c r="B112" s="188"/>
      <c r="C112" s="189"/>
      <c r="D112" s="188"/>
      <c r="E112" s="190"/>
      <c r="F112" s="188"/>
      <c r="G112" s="188"/>
      <c r="H112" s="188"/>
      <c r="I112" s="188"/>
      <c r="J112" s="188"/>
      <c r="K112" s="188"/>
      <c r="L112" s="188"/>
    </row>
  </sheetData>
  <sheetProtection selectLockedCells="1" selectUnlockedCells="1"/>
  <mergeCells count="26">
    <mergeCell ref="J78:L78"/>
    <mergeCell ref="J79:L79"/>
    <mergeCell ref="I80:L80"/>
    <mergeCell ref="A82:O82"/>
    <mergeCell ref="J73:L73"/>
    <mergeCell ref="J74:L74"/>
    <mergeCell ref="D75:D76"/>
    <mergeCell ref="E75:E76"/>
    <mergeCell ref="F75:F76"/>
    <mergeCell ref="G75:G76"/>
    <mergeCell ref="J75:L75"/>
    <mergeCell ref="J76:L76"/>
    <mergeCell ref="D70:D71"/>
    <mergeCell ref="E70:E71"/>
    <mergeCell ref="F70:F71"/>
    <mergeCell ref="G70:G71"/>
    <mergeCell ref="D73:D74"/>
    <mergeCell ref="E73:E74"/>
    <mergeCell ref="F73:F74"/>
    <mergeCell ref="G73:G74"/>
    <mergeCell ref="A1:O1"/>
    <mergeCell ref="T8:AH8"/>
    <mergeCell ref="B13:I13"/>
    <mergeCell ref="D66:E66"/>
    <mergeCell ref="F66:G66"/>
    <mergeCell ref="I69:L69"/>
  </mergeCells>
  <printOptions/>
  <pageMargins left="0.25" right="0.25" top="0.75" bottom="0.75" header="0.3" footer="0.5118055555555555"/>
  <pageSetup horizontalDpi="300" verticalDpi="300" orientation="landscape" paperSize="9" r:id="rId1"/>
  <headerFooter alignWithMargins="0">
    <oddHeader>&amp;RZałącznik nr 22 do Uchwały nr 18 Rady WMiI z dnia 19 marca 2019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="120" zoomScaleNormal="120" zoomScalePageLayoutView="0" workbookViewId="0" topLeftCell="A1">
      <selection activeCell="W31" sqref="W31"/>
    </sheetView>
  </sheetViews>
  <sheetFormatPr defaultColWidth="9.140625" defaultRowHeight="15"/>
  <cols>
    <col min="1" max="1" width="4.00390625" style="1" customWidth="1"/>
    <col min="2" max="2" width="35.28125" style="1" customWidth="1"/>
    <col min="3" max="7" width="7.7109375" style="1" customWidth="1"/>
    <col min="8" max="16384" width="9.140625" style="1" customWidth="1"/>
  </cols>
  <sheetData>
    <row r="1" spans="1:15" ht="13.5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5" ht="13.5" customHeight="1">
      <c r="A2" s="5"/>
      <c r="B2" s="5"/>
      <c r="C2" s="5"/>
      <c r="D2" s="5"/>
      <c r="E2" s="5"/>
    </row>
    <row r="3" spans="1:5" ht="13.5" customHeight="1">
      <c r="A3" s="3"/>
      <c r="B3" s="6" t="s">
        <v>1</v>
      </c>
      <c r="C3" s="7"/>
      <c r="D3" s="3"/>
      <c r="E3" s="3"/>
    </row>
    <row r="4" spans="2:5" ht="13.5" customHeight="1">
      <c r="B4" s="8" t="s">
        <v>2</v>
      </c>
      <c r="E4" s="1" t="s">
        <v>167</v>
      </c>
    </row>
    <row r="5" ht="13.5" customHeight="1">
      <c r="B5" s="8" t="s">
        <v>3</v>
      </c>
    </row>
    <row r="6" ht="13.5" customHeight="1">
      <c r="B6" s="8" t="s">
        <v>4</v>
      </c>
    </row>
    <row r="7" ht="13.5" customHeight="1">
      <c r="B7" s="8" t="s">
        <v>166</v>
      </c>
    </row>
    <row r="8" spans="1:5" ht="13.5" customHeight="1">
      <c r="A8" s="199"/>
      <c r="C8" s="2"/>
      <c r="E8" s="3"/>
    </row>
    <row r="9" spans="2:5" ht="13.5" customHeight="1">
      <c r="B9" s="200"/>
      <c r="C9" s="2"/>
      <c r="E9" s="3"/>
    </row>
    <row r="10" spans="2:7" ht="13.5" customHeight="1">
      <c r="B10" s="2" t="s">
        <v>147</v>
      </c>
      <c r="C10" s="201" t="s">
        <v>10</v>
      </c>
      <c r="D10" s="201"/>
      <c r="E10" s="201" t="s">
        <v>12</v>
      </c>
      <c r="F10" s="201" t="s">
        <v>148</v>
      </c>
      <c r="G10" s="201" t="s">
        <v>14</v>
      </c>
    </row>
    <row r="11" spans="1:7" ht="13.5" customHeight="1">
      <c r="A11" s="31">
        <v>1</v>
      </c>
      <c r="B11" s="32" t="s">
        <v>23</v>
      </c>
      <c r="C11" s="47">
        <v>0.25</v>
      </c>
      <c r="D11" s="47" t="s">
        <v>24</v>
      </c>
      <c r="E11" s="44">
        <v>2</v>
      </c>
      <c r="F11" s="44"/>
      <c r="G11" s="44"/>
    </row>
    <row r="12" spans="1:7" ht="13.5" customHeight="1">
      <c r="A12" s="31">
        <v>2</v>
      </c>
      <c r="B12" s="32" t="s">
        <v>26</v>
      </c>
      <c r="C12" s="47">
        <v>0.25</v>
      </c>
      <c r="D12" s="47" t="s">
        <v>24</v>
      </c>
      <c r="E12" s="44">
        <v>2</v>
      </c>
      <c r="F12" s="44"/>
      <c r="G12" s="44"/>
    </row>
    <row r="13" spans="1:7" ht="13.5" customHeight="1">
      <c r="A13" s="31">
        <v>3</v>
      </c>
      <c r="B13" s="32" t="s">
        <v>27</v>
      </c>
      <c r="C13" s="47">
        <v>0.5</v>
      </c>
      <c r="D13" s="47" t="s">
        <v>24</v>
      </c>
      <c r="E13" s="44">
        <v>4</v>
      </c>
      <c r="F13" s="44"/>
      <c r="G13" s="44"/>
    </row>
    <row r="14" spans="1:7" ht="13.5" customHeight="1">
      <c r="A14" s="31">
        <v>4</v>
      </c>
      <c r="B14" s="32" t="s">
        <v>28</v>
      </c>
      <c r="C14" s="47">
        <v>0.5</v>
      </c>
      <c r="D14" s="47" t="s">
        <v>24</v>
      </c>
      <c r="E14" s="44">
        <v>4</v>
      </c>
      <c r="F14" s="44"/>
      <c r="G14" s="44"/>
    </row>
    <row r="15" spans="1:7" ht="13.5" customHeight="1">
      <c r="A15" s="31">
        <v>5</v>
      </c>
      <c r="B15" s="202" t="s">
        <v>29</v>
      </c>
      <c r="C15" s="47">
        <v>2</v>
      </c>
      <c r="D15" s="47" t="s">
        <v>30</v>
      </c>
      <c r="E15" s="44">
        <v>30</v>
      </c>
      <c r="F15" s="44"/>
      <c r="G15" s="44"/>
    </row>
    <row r="16" spans="1:7" ht="13.5" customHeight="1">
      <c r="A16" s="31">
        <v>6</v>
      </c>
      <c r="B16" s="27" t="s">
        <v>34</v>
      </c>
      <c r="C16" s="47">
        <v>2</v>
      </c>
      <c r="D16" s="47" t="s">
        <v>30</v>
      </c>
      <c r="E16" s="44"/>
      <c r="F16" s="44">
        <v>30</v>
      </c>
      <c r="G16" s="44"/>
    </row>
    <row r="17" spans="1:7" ht="13.5" customHeight="1">
      <c r="A17" s="31">
        <v>7</v>
      </c>
      <c r="B17" s="27" t="s">
        <v>149</v>
      </c>
      <c r="C17" s="47">
        <v>2</v>
      </c>
      <c r="D17" s="47" t="s">
        <v>30</v>
      </c>
      <c r="E17" s="44"/>
      <c r="F17" s="44">
        <v>30</v>
      </c>
      <c r="G17" s="44"/>
    </row>
    <row r="18" spans="1:7" ht="13.5" customHeight="1">
      <c r="A18" s="31">
        <v>8</v>
      </c>
      <c r="B18" s="32" t="s">
        <v>38</v>
      </c>
      <c r="C18" s="63">
        <v>6</v>
      </c>
      <c r="D18" s="47" t="s">
        <v>39</v>
      </c>
      <c r="E18" s="44">
        <v>45</v>
      </c>
      <c r="F18" s="44">
        <v>45</v>
      </c>
      <c r="G18" s="44"/>
    </row>
    <row r="19" spans="1:7" ht="13.5" customHeight="1">
      <c r="A19" s="31">
        <v>9</v>
      </c>
      <c r="B19" s="32" t="s">
        <v>40</v>
      </c>
      <c r="C19" s="63">
        <v>4</v>
      </c>
      <c r="D19" s="47" t="s">
        <v>39</v>
      </c>
      <c r="E19" s="44">
        <v>30</v>
      </c>
      <c r="F19" s="44">
        <v>30</v>
      </c>
      <c r="G19" s="44"/>
    </row>
    <row r="20" spans="1:7" ht="13.5" customHeight="1">
      <c r="A20" s="31">
        <v>10</v>
      </c>
      <c r="B20" s="32" t="s">
        <v>50</v>
      </c>
      <c r="C20" s="63">
        <v>4</v>
      </c>
      <c r="D20" s="47" t="s">
        <v>39</v>
      </c>
      <c r="E20" s="44">
        <v>30</v>
      </c>
      <c r="F20" s="44">
        <v>30</v>
      </c>
      <c r="G20" s="44"/>
    </row>
    <row r="21" spans="1:7" ht="13.5" customHeight="1">
      <c r="A21" s="31">
        <v>11</v>
      </c>
      <c r="B21" s="32" t="s">
        <v>51</v>
      </c>
      <c r="C21" s="63">
        <v>4</v>
      </c>
      <c r="D21" s="47" t="s">
        <v>39</v>
      </c>
      <c r="E21" s="44">
        <v>30</v>
      </c>
      <c r="F21" s="44">
        <v>30</v>
      </c>
      <c r="G21" s="44"/>
    </row>
    <row r="22" spans="1:7" ht="13.5" customHeight="1">
      <c r="A22" s="31">
        <v>12</v>
      </c>
      <c r="B22" s="32" t="s">
        <v>150</v>
      </c>
      <c r="C22" s="63">
        <v>2</v>
      </c>
      <c r="D22" s="47" t="s">
        <v>30</v>
      </c>
      <c r="E22" s="44"/>
      <c r="F22" s="44"/>
      <c r="G22" s="44">
        <v>30</v>
      </c>
    </row>
    <row r="23" spans="1:7" ht="13.5" customHeight="1">
      <c r="A23" s="31">
        <v>13</v>
      </c>
      <c r="B23" s="32" t="s">
        <v>64</v>
      </c>
      <c r="C23" s="63">
        <v>2.5</v>
      </c>
      <c r="D23" s="91" t="s">
        <v>30</v>
      </c>
      <c r="E23" s="88">
        <v>30</v>
      </c>
      <c r="F23" s="88"/>
      <c r="G23" s="88"/>
    </row>
    <row r="24" spans="3:5" ht="13.5" customHeight="1">
      <c r="C24" s="2"/>
      <c r="E24" s="3"/>
    </row>
    <row r="25" spans="2:7" ht="13.5" customHeight="1">
      <c r="B25" s="2" t="s">
        <v>151</v>
      </c>
      <c r="C25" s="203" t="s">
        <v>10</v>
      </c>
      <c r="D25" s="203"/>
      <c r="E25" s="201" t="s">
        <v>12</v>
      </c>
      <c r="F25" s="201" t="s">
        <v>148</v>
      </c>
      <c r="G25" s="201" t="s">
        <v>14</v>
      </c>
    </row>
    <row r="26" spans="1:7" ht="13.5" customHeight="1">
      <c r="A26" s="31">
        <v>1</v>
      </c>
      <c r="B26" s="27" t="s">
        <v>152</v>
      </c>
      <c r="C26" s="47">
        <v>2</v>
      </c>
      <c r="D26" s="47" t="s">
        <v>30</v>
      </c>
      <c r="E26" s="44"/>
      <c r="F26" s="44">
        <v>30</v>
      </c>
      <c r="G26" s="44"/>
    </row>
    <row r="27" spans="1:7" ht="13.5" customHeight="1">
      <c r="A27" s="31">
        <v>3</v>
      </c>
      <c r="B27" s="32" t="s">
        <v>41</v>
      </c>
      <c r="C27" s="47">
        <v>4.5</v>
      </c>
      <c r="D27" s="47" t="s">
        <v>39</v>
      </c>
      <c r="E27" s="44">
        <v>30</v>
      </c>
      <c r="F27" s="44">
        <v>30</v>
      </c>
      <c r="G27" s="44"/>
    </row>
    <row r="28" spans="1:7" ht="13.5" customHeight="1">
      <c r="A28" s="31">
        <v>4</v>
      </c>
      <c r="B28" s="32" t="s">
        <v>43</v>
      </c>
      <c r="C28" s="47">
        <v>4.5</v>
      </c>
      <c r="D28" s="47" t="s">
        <v>39</v>
      </c>
      <c r="E28" s="44">
        <v>30</v>
      </c>
      <c r="F28" s="44">
        <v>30</v>
      </c>
      <c r="G28" s="44"/>
    </row>
    <row r="29" spans="1:7" ht="13.5" customHeight="1">
      <c r="A29" s="31">
        <v>5</v>
      </c>
      <c r="B29" s="32" t="s">
        <v>53</v>
      </c>
      <c r="C29" s="63">
        <v>4</v>
      </c>
      <c r="D29" s="47" t="s">
        <v>39</v>
      </c>
      <c r="E29" s="44">
        <v>30</v>
      </c>
      <c r="F29" s="44">
        <v>30</v>
      </c>
      <c r="G29" s="44"/>
    </row>
    <row r="30" spans="1:7" ht="13.5" customHeight="1">
      <c r="A30" s="31">
        <v>6</v>
      </c>
      <c r="B30" s="32" t="s">
        <v>54</v>
      </c>
      <c r="C30" s="63">
        <v>4</v>
      </c>
      <c r="D30" s="47" t="s">
        <v>39</v>
      </c>
      <c r="E30" s="44">
        <v>30</v>
      </c>
      <c r="F30" s="44">
        <v>30</v>
      </c>
      <c r="G30" s="44"/>
    </row>
    <row r="31" spans="1:23" ht="13.5" customHeight="1">
      <c r="A31" s="31">
        <v>7</v>
      </c>
      <c r="B31" s="32" t="s">
        <v>153</v>
      </c>
      <c r="C31" s="63">
        <v>2.5</v>
      </c>
      <c r="D31" s="91" t="s">
        <v>30</v>
      </c>
      <c r="E31" s="88">
        <v>30</v>
      </c>
      <c r="F31" s="88"/>
      <c r="G31" s="88"/>
      <c r="W31" s="1" t="s">
        <v>169</v>
      </c>
    </row>
    <row r="32" spans="1:7" ht="13.5" customHeight="1">
      <c r="A32" s="31">
        <v>8</v>
      </c>
      <c r="B32" s="32" t="s">
        <v>66</v>
      </c>
      <c r="C32" s="63">
        <v>2.5</v>
      </c>
      <c r="D32" s="91" t="s">
        <v>30</v>
      </c>
      <c r="E32" s="88"/>
      <c r="F32" s="88">
        <v>30</v>
      </c>
      <c r="G32" s="88"/>
    </row>
    <row r="33" spans="1:7" ht="13.5" customHeight="1">
      <c r="A33" s="31">
        <v>9</v>
      </c>
      <c r="B33" s="27" t="s">
        <v>71</v>
      </c>
      <c r="C33" s="63">
        <v>6</v>
      </c>
      <c r="D33" s="91" t="s">
        <v>30</v>
      </c>
      <c r="E33" s="88"/>
      <c r="F33" s="88"/>
      <c r="G33" s="88"/>
    </row>
    <row r="34" spans="3:5" ht="13.5" customHeight="1">
      <c r="C34" s="2"/>
      <c r="E34" s="3"/>
    </row>
    <row r="35" spans="2:7" ht="13.5" customHeight="1">
      <c r="B35" s="2" t="s">
        <v>154</v>
      </c>
      <c r="C35" s="203" t="s">
        <v>10</v>
      </c>
      <c r="D35" s="203"/>
      <c r="E35" s="201" t="s">
        <v>12</v>
      </c>
      <c r="F35" s="201" t="s">
        <v>148</v>
      </c>
      <c r="G35" s="201" t="s">
        <v>14</v>
      </c>
    </row>
    <row r="36" spans="1:7" ht="13.5" customHeight="1">
      <c r="A36" s="31">
        <v>1</v>
      </c>
      <c r="B36" s="27" t="s">
        <v>33</v>
      </c>
      <c r="C36" s="47">
        <v>2</v>
      </c>
      <c r="D36" s="47" t="s">
        <v>30</v>
      </c>
      <c r="E36" s="44">
        <v>30</v>
      </c>
      <c r="F36" s="44"/>
      <c r="G36" s="44"/>
    </row>
    <row r="37" spans="1:7" ht="13.5" customHeight="1">
      <c r="A37" s="31">
        <v>2</v>
      </c>
      <c r="B37" s="32" t="s">
        <v>44</v>
      </c>
      <c r="C37" s="63">
        <v>4.5</v>
      </c>
      <c r="D37" s="47" t="s">
        <v>39</v>
      </c>
      <c r="E37" s="44">
        <v>30</v>
      </c>
      <c r="F37" s="44"/>
      <c r="G37" s="44">
        <v>30</v>
      </c>
    </row>
    <row r="38" spans="1:7" ht="13.5" customHeight="1">
      <c r="A38" s="31">
        <v>3</v>
      </c>
      <c r="B38" s="32" t="s">
        <v>45</v>
      </c>
      <c r="C38" s="63">
        <v>1</v>
      </c>
      <c r="D38" s="47" t="s">
        <v>30</v>
      </c>
      <c r="E38" s="44">
        <v>15</v>
      </c>
      <c r="F38" s="44"/>
      <c r="G38" s="44"/>
    </row>
    <row r="39" spans="1:7" ht="13.5" customHeight="1">
      <c r="A39" s="31"/>
      <c r="B39" s="32" t="s">
        <v>46</v>
      </c>
      <c r="C39" s="63"/>
      <c r="D39" s="47"/>
      <c r="E39" s="44"/>
      <c r="F39" s="44"/>
      <c r="G39" s="44"/>
    </row>
    <row r="40" spans="1:7" ht="13.5" customHeight="1">
      <c r="A40" s="31"/>
      <c r="B40" s="32" t="s">
        <v>47</v>
      </c>
      <c r="C40" s="63"/>
      <c r="D40" s="47"/>
      <c r="E40" s="44"/>
      <c r="F40" s="44"/>
      <c r="G40" s="44"/>
    </row>
    <row r="41" spans="1:7" ht="13.5" customHeight="1">
      <c r="A41" s="31">
        <v>4</v>
      </c>
      <c r="B41" s="32" t="s">
        <v>55</v>
      </c>
      <c r="C41" s="63"/>
      <c r="D41" s="47"/>
      <c r="E41" s="44"/>
      <c r="F41" s="44"/>
      <c r="G41" s="44"/>
    </row>
    <row r="42" spans="1:7" ht="13.5" customHeight="1">
      <c r="A42" s="31"/>
      <c r="B42" s="32" t="s">
        <v>56</v>
      </c>
      <c r="C42" s="63">
        <v>4</v>
      </c>
      <c r="D42" s="47" t="s">
        <v>30</v>
      </c>
      <c r="E42" s="44">
        <v>30</v>
      </c>
      <c r="F42" s="44">
        <v>30</v>
      </c>
      <c r="G42" s="44"/>
    </row>
    <row r="43" spans="1:7" ht="13.5" customHeight="1">
      <c r="A43" s="31"/>
      <c r="B43" s="32" t="s">
        <v>57</v>
      </c>
      <c r="C43" s="63"/>
      <c r="D43" s="47"/>
      <c r="E43" s="44"/>
      <c r="F43" s="44"/>
      <c r="G43" s="44"/>
    </row>
    <row r="44" spans="1:7" ht="13.5" customHeight="1">
      <c r="A44" s="31">
        <v>5</v>
      </c>
      <c r="B44" s="32" t="s">
        <v>58</v>
      </c>
      <c r="C44" s="63">
        <v>4</v>
      </c>
      <c r="D44" s="47" t="s">
        <v>30</v>
      </c>
      <c r="E44" s="44">
        <v>30</v>
      </c>
      <c r="F44" s="44">
        <v>30</v>
      </c>
      <c r="G44" s="44"/>
    </row>
    <row r="45" spans="1:7" ht="13.5" customHeight="1">
      <c r="A45" s="31"/>
      <c r="B45" s="32" t="s">
        <v>59</v>
      </c>
      <c r="C45" s="63"/>
      <c r="D45" s="47"/>
      <c r="E45" s="44"/>
      <c r="F45" s="44"/>
      <c r="G45" s="44"/>
    </row>
    <row r="46" spans="1:7" ht="13.5" customHeight="1">
      <c r="A46" s="31"/>
      <c r="B46" s="32" t="s">
        <v>60</v>
      </c>
      <c r="C46" s="63"/>
      <c r="D46" s="47"/>
      <c r="E46" s="44"/>
      <c r="F46" s="44"/>
      <c r="G46" s="44"/>
    </row>
    <row r="47" spans="1:7" ht="13.5" customHeight="1">
      <c r="A47" s="31">
        <v>6</v>
      </c>
      <c r="B47" s="32" t="s">
        <v>61</v>
      </c>
      <c r="C47" s="63">
        <v>4</v>
      </c>
      <c r="D47" s="47" t="s">
        <v>39</v>
      </c>
      <c r="E47" s="44">
        <v>30</v>
      </c>
      <c r="F47" s="44">
        <v>30</v>
      </c>
      <c r="G47" s="44"/>
    </row>
    <row r="48" spans="1:7" ht="13.5" customHeight="1">
      <c r="A48" s="31">
        <v>7</v>
      </c>
      <c r="B48" s="32" t="s">
        <v>62</v>
      </c>
      <c r="C48" s="63">
        <v>4</v>
      </c>
      <c r="D48" s="47" t="s">
        <v>39</v>
      </c>
      <c r="E48" s="44">
        <v>30</v>
      </c>
      <c r="F48" s="44">
        <v>30</v>
      </c>
      <c r="G48" s="44"/>
    </row>
    <row r="49" spans="1:7" ht="13.5" customHeight="1">
      <c r="A49" s="31">
        <v>8</v>
      </c>
      <c r="B49" s="32" t="s">
        <v>67</v>
      </c>
      <c r="C49" s="63">
        <v>2.5</v>
      </c>
      <c r="D49" s="91" t="s">
        <v>30</v>
      </c>
      <c r="E49" s="88">
        <v>30</v>
      </c>
      <c r="F49" s="88"/>
      <c r="G49" s="88"/>
    </row>
    <row r="50" spans="1:7" ht="13.5" customHeight="1">
      <c r="A50" s="31">
        <v>9</v>
      </c>
      <c r="B50" s="32" t="s">
        <v>68</v>
      </c>
      <c r="C50" s="63">
        <v>4</v>
      </c>
      <c r="D50" s="91" t="s">
        <v>30</v>
      </c>
      <c r="E50" s="88"/>
      <c r="F50" s="88">
        <v>45</v>
      </c>
      <c r="G50" s="88"/>
    </row>
    <row r="51" spans="1:7" ht="13.5" customHeight="1">
      <c r="A51" s="102"/>
      <c r="B51" s="129"/>
      <c r="C51" s="74"/>
      <c r="D51" s="86"/>
      <c r="E51" s="94"/>
      <c r="F51" s="94"/>
      <c r="G51" s="94"/>
    </row>
    <row r="52" spans="1:7" ht="13.5" customHeight="1">
      <c r="A52" s="102"/>
      <c r="B52" s="129"/>
      <c r="C52" s="74"/>
      <c r="D52" s="86"/>
      <c r="E52" s="94"/>
      <c r="F52" s="94"/>
      <c r="G52" s="94"/>
    </row>
    <row r="53" spans="2:5" ht="13.5" customHeight="1">
      <c r="B53" s="149"/>
      <c r="C53" s="2"/>
      <c r="E53" s="3"/>
    </row>
    <row r="54" spans="2:7" ht="13.5" customHeight="1">
      <c r="B54" s="2" t="s">
        <v>155</v>
      </c>
      <c r="C54" s="203" t="s">
        <v>10</v>
      </c>
      <c r="D54" s="203"/>
      <c r="E54" s="201" t="s">
        <v>12</v>
      </c>
      <c r="F54" s="201" t="s">
        <v>148</v>
      </c>
      <c r="G54" s="201" t="s">
        <v>14</v>
      </c>
    </row>
    <row r="55" spans="1:7" ht="13.5" customHeight="1">
      <c r="A55" s="31">
        <v>1</v>
      </c>
      <c r="B55" s="32" t="s">
        <v>48</v>
      </c>
      <c r="C55" s="63">
        <v>6</v>
      </c>
      <c r="D55" s="47" t="s">
        <v>39</v>
      </c>
      <c r="E55" s="44">
        <v>30</v>
      </c>
      <c r="F55" s="44">
        <v>45</v>
      </c>
      <c r="G55" s="44"/>
    </row>
    <row r="56" spans="1:7" ht="13.5" customHeight="1">
      <c r="A56" s="31">
        <v>2</v>
      </c>
      <c r="B56" s="32" t="s">
        <v>69</v>
      </c>
      <c r="C56" s="63">
        <v>4</v>
      </c>
      <c r="D56" s="91" t="s">
        <v>30</v>
      </c>
      <c r="E56" s="88"/>
      <c r="F56" s="88">
        <v>45</v>
      </c>
      <c r="G56" s="88"/>
    </row>
    <row r="57" spans="1:7" ht="13.5" customHeight="1">
      <c r="A57" s="31">
        <v>3</v>
      </c>
      <c r="B57" s="27" t="s">
        <v>72</v>
      </c>
      <c r="C57" s="63">
        <v>20</v>
      </c>
      <c r="D57" s="91"/>
      <c r="E57" s="88"/>
      <c r="F57" s="88"/>
      <c r="G57" s="88"/>
    </row>
  </sheetData>
  <sheetProtection selectLockedCells="1" selectUnlockedCells="1"/>
  <mergeCells count="1">
    <mergeCell ref="A1:O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zoomScale="120" zoomScaleNormal="120" zoomScalePageLayoutView="0" workbookViewId="0" topLeftCell="A1">
      <selection activeCell="E5" sqref="E5"/>
    </sheetView>
  </sheetViews>
  <sheetFormatPr defaultColWidth="9.140625" defaultRowHeight="15"/>
  <cols>
    <col min="1" max="1" width="4.57421875" style="1" customWidth="1"/>
    <col min="2" max="2" width="54.28125" style="1" customWidth="1"/>
    <col min="3" max="3" width="6.140625" style="1" customWidth="1"/>
    <col min="4" max="4" width="6.57421875" style="1" customWidth="1"/>
    <col min="5" max="5" width="4.8515625" style="1" customWidth="1"/>
    <col min="6" max="6" width="5.140625" style="1" customWidth="1"/>
    <col min="7" max="7" width="5.28125" style="1" customWidth="1"/>
    <col min="8" max="16384" width="9.140625" style="1" customWidth="1"/>
  </cols>
  <sheetData>
    <row r="1" spans="1:15" ht="13.5" customHeight="1">
      <c r="A1" s="222" t="s">
        <v>133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5" ht="13.5" customHeight="1">
      <c r="A2" s="5"/>
      <c r="B2" s="5"/>
      <c r="C2" s="5"/>
      <c r="D2" s="5"/>
      <c r="E2" s="5"/>
    </row>
    <row r="3" spans="1:5" ht="13.5" customHeight="1">
      <c r="A3" s="3"/>
      <c r="B3" s="6" t="s">
        <v>1</v>
      </c>
      <c r="C3" s="7"/>
      <c r="D3" s="3"/>
      <c r="E3" s="3"/>
    </row>
    <row r="4" spans="2:5" ht="13.5" customHeight="1">
      <c r="B4" s="8" t="s">
        <v>2</v>
      </c>
      <c r="E4" s="1" t="s">
        <v>167</v>
      </c>
    </row>
    <row r="5" ht="13.5" customHeight="1">
      <c r="B5" s="8" t="s">
        <v>3</v>
      </c>
    </row>
    <row r="6" ht="13.5" customHeight="1">
      <c r="B6" s="8" t="s">
        <v>4</v>
      </c>
    </row>
    <row r="7" ht="13.5" customHeight="1">
      <c r="B7" s="8" t="s">
        <v>166</v>
      </c>
    </row>
    <row r="8" spans="1:5" ht="13.5" customHeight="1">
      <c r="A8" s="204"/>
      <c r="B8" s="200"/>
      <c r="C8" s="2"/>
      <c r="E8" s="3"/>
    </row>
    <row r="9" spans="2:5" ht="13.5" customHeight="1">
      <c r="B9" s="200"/>
      <c r="C9" s="2"/>
      <c r="E9" s="3"/>
    </row>
    <row r="10" spans="2:7" ht="13.5" customHeight="1">
      <c r="B10" s="2" t="s">
        <v>156</v>
      </c>
      <c r="C10" s="201" t="s">
        <v>10</v>
      </c>
      <c r="D10" s="201"/>
      <c r="E10" s="201" t="s">
        <v>12</v>
      </c>
      <c r="F10" s="201" t="s">
        <v>148</v>
      </c>
      <c r="G10" s="201" t="s">
        <v>14</v>
      </c>
    </row>
    <row r="11" spans="1:7" ht="13.5" customHeight="1">
      <c r="A11" s="31">
        <v>1</v>
      </c>
      <c r="B11" s="32" t="s">
        <v>23</v>
      </c>
      <c r="C11" s="47">
        <v>0.25</v>
      </c>
      <c r="D11" s="47" t="s">
        <v>24</v>
      </c>
      <c r="E11" s="44">
        <v>2</v>
      </c>
      <c r="F11" s="44"/>
      <c r="G11" s="44"/>
    </row>
    <row r="12" spans="1:7" ht="13.5" customHeight="1">
      <c r="A12" s="31">
        <v>2</v>
      </c>
      <c r="B12" s="32" t="s">
        <v>26</v>
      </c>
      <c r="C12" s="47">
        <v>0.25</v>
      </c>
      <c r="D12" s="47" t="s">
        <v>24</v>
      </c>
      <c r="E12" s="44">
        <v>2</v>
      </c>
      <c r="F12" s="44"/>
      <c r="G12" s="44"/>
    </row>
    <row r="13" spans="1:7" ht="13.5" customHeight="1">
      <c r="A13" s="31">
        <v>3</v>
      </c>
      <c r="B13" s="32" t="s">
        <v>27</v>
      </c>
      <c r="C13" s="47">
        <v>0.5</v>
      </c>
      <c r="D13" s="47" t="s">
        <v>24</v>
      </c>
      <c r="E13" s="44">
        <v>4</v>
      </c>
      <c r="F13" s="44"/>
      <c r="G13" s="44"/>
    </row>
    <row r="14" spans="1:7" ht="13.5" customHeight="1">
      <c r="A14" s="31">
        <v>4</v>
      </c>
      <c r="B14" s="32" t="s">
        <v>28</v>
      </c>
      <c r="C14" s="47">
        <v>0.5</v>
      </c>
      <c r="D14" s="47" t="s">
        <v>24</v>
      </c>
      <c r="E14" s="44">
        <v>4</v>
      </c>
      <c r="F14" s="44"/>
      <c r="G14" s="44"/>
    </row>
    <row r="15" spans="1:7" ht="13.5" customHeight="1">
      <c r="A15" s="31">
        <v>5</v>
      </c>
      <c r="B15" s="27" t="s">
        <v>34</v>
      </c>
      <c r="C15" s="47">
        <v>2</v>
      </c>
      <c r="D15" s="47" t="s">
        <v>30</v>
      </c>
      <c r="E15" s="44"/>
      <c r="F15" s="44">
        <v>30</v>
      </c>
      <c r="G15" s="44"/>
    </row>
    <row r="16" spans="1:7" ht="13.5" customHeight="1">
      <c r="A16" s="31">
        <v>6</v>
      </c>
      <c r="B16" s="27" t="s">
        <v>149</v>
      </c>
      <c r="C16" s="47">
        <v>2</v>
      </c>
      <c r="D16" s="47" t="s">
        <v>30</v>
      </c>
      <c r="E16" s="44"/>
      <c r="F16" s="44">
        <v>30</v>
      </c>
      <c r="G16" s="44"/>
    </row>
    <row r="17" spans="1:7" ht="13.5" customHeight="1">
      <c r="A17" s="31">
        <v>7</v>
      </c>
      <c r="B17" s="32" t="s">
        <v>38</v>
      </c>
      <c r="C17" s="63">
        <v>6</v>
      </c>
      <c r="D17" s="47" t="s">
        <v>39</v>
      </c>
      <c r="E17" s="44">
        <v>45</v>
      </c>
      <c r="F17" s="44">
        <v>45</v>
      </c>
      <c r="G17" s="44"/>
    </row>
    <row r="18" spans="1:7" ht="13.5" customHeight="1">
      <c r="A18" s="31">
        <v>8</v>
      </c>
      <c r="B18" s="32" t="s">
        <v>40</v>
      </c>
      <c r="C18" s="63">
        <v>4</v>
      </c>
      <c r="D18" s="47" t="s">
        <v>39</v>
      </c>
      <c r="E18" s="44">
        <v>30</v>
      </c>
      <c r="F18" s="44">
        <v>30</v>
      </c>
      <c r="G18" s="44"/>
    </row>
    <row r="19" spans="1:7" ht="13.5" customHeight="1">
      <c r="A19" s="31">
        <v>9</v>
      </c>
      <c r="B19" s="32" t="s">
        <v>135</v>
      </c>
      <c r="C19" s="63">
        <v>5</v>
      </c>
      <c r="D19" s="47" t="s">
        <v>39</v>
      </c>
      <c r="E19" s="44">
        <v>30</v>
      </c>
      <c r="F19" s="44">
        <v>30</v>
      </c>
      <c r="G19" s="44"/>
    </row>
    <row r="20" spans="1:7" ht="13.5" customHeight="1">
      <c r="A20" s="31">
        <v>10</v>
      </c>
      <c r="B20" s="32" t="s">
        <v>162</v>
      </c>
      <c r="C20" s="63">
        <v>2.5</v>
      </c>
      <c r="D20" s="47" t="s">
        <v>30</v>
      </c>
      <c r="E20" s="44">
        <v>15</v>
      </c>
      <c r="F20" s="44">
        <v>15</v>
      </c>
      <c r="G20" s="44"/>
    </row>
    <row r="21" spans="1:7" ht="13.5" customHeight="1">
      <c r="A21" s="31">
        <v>11</v>
      </c>
      <c r="B21" s="32" t="s">
        <v>163</v>
      </c>
      <c r="C21" s="63">
        <v>2.5</v>
      </c>
      <c r="D21" s="47" t="s">
        <v>30</v>
      </c>
      <c r="E21" s="44">
        <v>15</v>
      </c>
      <c r="F21" s="44">
        <v>15</v>
      </c>
      <c r="G21" s="44"/>
    </row>
    <row r="22" spans="1:7" ht="13.5" customHeight="1">
      <c r="A22" s="31">
        <v>12</v>
      </c>
      <c r="B22" s="32" t="s">
        <v>136</v>
      </c>
      <c r="C22" s="63">
        <v>2</v>
      </c>
      <c r="D22" s="47" t="s">
        <v>30</v>
      </c>
      <c r="E22" s="44"/>
      <c r="F22" s="44">
        <v>30</v>
      </c>
      <c r="G22" s="44"/>
    </row>
    <row r="23" spans="1:7" ht="13.5" customHeight="1">
      <c r="A23" s="31">
        <v>13</v>
      </c>
      <c r="B23" s="32" t="s">
        <v>64</v>
      </c>
      <c r="C23" s="63">
        <v>2.5</v>
      </c>
      <c r="D23" s="91" t="s">
        <v>30</v>
      </c>
      <c r="E23" s="88">
        <v>30</v>
      </c>
      <c r="F23" s="88"/>
      <c r="G23" s="88"/>
    </row>
    <row r="24" spans="3:5" ht="13.5" customHeight="1">
      <c r="C24" s="2"/>
      <c r="E24" s="3"/>
    </row>
    <row r="25" spans="2:7" ht="13.5" customHeight="1">
      <c r="B25" s="2" t="s">
        <v>157</v>
      </c>
      <c r="C25" s="203" t="s">
        <v>10</v>
      </c>
      <c r="D25" s="203"/>
      <c r="E25" s="201" t="s">
        <v>12</v>
      </c>
      <c r="F25" s="201" t="s">
        <v>148</v>
      </c>
      <c r="G25" s="201" t="s">
        <v>14</v>
      </c>
    </row>
    <row r="26" spans="1:7" ht="13.5" customHeight="1">
      <c r="A26" s="31">
        <v>1</v>
      </c>
      <c r="B26" s="27" t="s">
        <v>158</v>
      </c>
      <c r="C26" s="47">
        <v>2</v>
      </c>
      <c r="D26" s="47" t="s">
        <v>30</v>
      </c>
      <c r="E26" s="44"/>
      <c r="F26" s="44">
        <v>30</v>
      </c>
      <c r="G26" s="44"/>
    </row>
    <row r="27" spans="1:7" ht="13.5" customHeight="1">
      <c r="A27" s="31">
        <v>3</v>
      </c>
      <c r="B27" s="32" t="s">
        <v>41</v>
      </c>
      <c r="C27" s="47">
        <v>4.5</v>
      </c>
      <c r="D27" s="47" t="s">
        <v>39</v>
      </c>
      <c r="E27" s="44">
        <v>30</v>
      </c>
      <c r="F27" s="44">
        <v>30</v>
      </c>
      <c r="G27" s="44"/>
    </row>
    <row r="28" spans="1:7" ht="13.5" customHeight="1">
      <c r="A28" s="31">
        <v>4</v>
      </c>
      <c r="B28" s="32" t="s">
        <v>43</v>
      </c>
      <c r="C28" s="47">
        <v>4.5</v>
      </c>
      <c r="D28" s="47" t="s">
        <v>39</v>
      </c>
      <c r="E28" s="44">
        <v>30</v>
      </c>
      <c r="F28" s="44">
        <v>30</v>
      </c>
      <c r="G28" s="44"/>
    </row>
    <row r="29" spans="1:7" ht="13.5" customHeight="1">
      <c r="A29" s="31">
        <v>5</v>
      </c>
      <c r="B29" s="197" t="s">
        <v>164</v>
      </c>
      <c r="C29" s="63">
        <v>6</v>
      </c>
      <c r="D29" s="47" t="s">
        <v>39</v>
      </c>
      <c r="E29" s="44">
        <v>30</v>
      </c>
      <c r="F29" s="44">
        <v>60</v>
      </c>
      <c r="G29" s="44"/>
    </row>
    <row r="30" spans="1:7" ht="13.5" customHeight="1">
      <c r="A30" s="31">
        <v>7</v>
      </c>
      <c r="B30" s="197" t="s">
        <v>165</v>
      </c>
      <c r="C30" s="63">
        <v>2</v>
      </c>
      <c r="D30" s="47" t="s">
        <v>24</v>
      </c>
      <c r="E30" s="44"/>
      <c r="F30" s="44">
        <v>30</v>
      </c>
      <c r="G30" s="44"/>
    </row>
    <row r="31" spans="1:7" ht="13.5" customHeight="1">
      <c r="A31" s="31">
        <v>8</v>
      </c>
      <c r="B31" s="32" t="s">
        <v>65</v>
      </c>
      <c r="C31" s="63">
        <v>2.5</v>
      </c>
      <c r="D31" s="91" t="s">
        <v>30</v>
      </c>
      <c r="E31" s="88">
        <v>30</v>
      </c>
      <c r="F31" s="88"/>
      <c r="G31" s="88"/>
    </row>
    <row r="32" spans="1:8" ht="13.5" customHeight="1">
      <c r="A32" s="31">
        <v>9</v>
      </c>
      <c r="B32" s="32" t="s">
        <v>66</v>
      </c>
      <c r="C32" s="63">
        <v>2.5</v>
      </c>
      <c r="D32" s="91" t="s">
        <v>30</v>
      </c>
      <c r="E32" s="88"/>
      <c r="F32" s="88">
        <v>30</v>
      </c>
      <c r="G32" s="88"/>
      <c r="H32" s="205"/>
    </row>
    <row r="33" spans="1:8" ht="13.5" customHeight="1">
      <c r="A33" s="31">
        <v>10</v>
      </c>
      <c r="B33" s="27" t="s">
        <v>71</v>
      </c>
      <c r="C33" s="63">
        <v>6</v>
      </c>
      <c r="D33" s="91" t="s">
        <v>30</v>
      </c>
      <c r="E33" s="88"/>
      <c r="F33" s="88"/>
      <c r="G33" s="88"/>
      <c r="H33" s="75"/>
    </row>
    <row r="34" spans="3:8" ht="13.5" customHeight="1">
      <c r="C34" s="2"/>
      <c r="E34" s="3"/>
      <c r="H34" s="75"/>
    </row>
    <row r="35" spans="2:8" ht="13.5" customHeight="1">
      <c r="B35" s="2" t="s">
        <v>159</v>
      </c>
      <c r="C35" s="203" t="s">
        <v>10</v>
      </c>
      <c r="D35" s="203"/>
      <c r="E35" s="201" t="s">
        <v>12</v>
      </c>
      <c r="F35" s="201" t="s">
        <v>148</v>
      </c>
      <c r="G35" s="201" t="s">
        <v>14</v>
      </c>
      <c r="H35" s="75"/>
    </row>
    <row r="36" spans="1:8" ht="13.5" customHeight="1">
      <c r="A36" s="31">
        <v>1</v>
      </c>
      <c r="B36" s="32" t="s">
        <v>44</v>
      </c>
      <c r="C36" s="63">
        <v>4.5</v>
      </c>
      <c r="D36" s="47" t="s">
        <v>39</v>
      </c>
      <c r="E36" s="44">
        <v>30</v>
      </c>
      <c r="F36" s="44"/>
      <c r="G36" s="44">
        <v>30</v>
      </c>
      <c r="H36" s="75"/>
    </row>
    <row r="37" spans="1:8" ht="13.5" customHeight="1">
      <c r="A37" s="31">
        <v>2</v>
      </c>
      <c r="B37" s="32" t="s">
        <v>45</v>
      </c>
      <c r="C37" s="63">
        <v>1</v>
      </c>
      <c r="D37" s="47" t="s">
        <v>30</v>
      </c>
      <c r="E37" s="44">
        <v>15</v>
      </c>
      <c r="F37" s="44"/>
      <c r="G37" s="44"/>
      <c r="H37" s="75"/>
    </row>
    <row r="38" spans="1:8" ht="13.5" customHeight="1">
      <c r="A38" s="31"/>
      <c r="B38" s="32" t="s">
        <v>46</v>
      </c>
      <c r="C38" s="63"/>
      <c r="D38" s="47"/>
      <c r="E38" s="44"/>
      <c r="F38" s="44"/>
      <c r="G38" s="44"/>
      <c r="H38" s="75"/>
    </row>
    <row r="39" spans="1:8" ht="13.5" customHeight="1">
      <c r="A39" s="31"/>
      <c r="B39" s="32" t="s">
        <v>47</v>
      </c>
      <c r="C39" s="63"/>
      <c r="D39" s="47"/>
      <c r="E39" s="44"/>
      <c r="F39" s="44"/>
      <c r="G39" s="44"/>
      <c r="H39" s="75"/>
    </row>
    <row r="40" spans="1:8" ht="13.5" customHeight="1">
      <c r="A40" s="31">
        <v>3</v>
      </c>
      <c r="B40" s="32" t="s">
        <v>137</v>
      </c>
      <c r="C40" s="63">
        <v>4</v>
      </c>
      <c r="D40" s="47" t="s">
        <v>39</v>
      </c>
      <c r="E40" s="44">
        <v>30</v>
      </c>
      <c r="F40" s="44">
        <v>30</v>
      </c>
      <c r="G40" s="44"/>
      <c r="H40" s="75"/>
    </row>
    <row r="41" spans="1:8" ht="13.5" customHeight="1">
      <c r="A41" s="31">
        <v>4</v>
      </c>
      <c r="B41" s="32" t="s">
        <v>55</v>
      </c>
      <c r="C41" s="63">
        <v>4</v>
      </c>
      <c r="D41" s="47" t="s">
        <v>39</v>
      </c>
      <c r="E41" s="44">
        <v>30</v>
      </c>
      <c r="F41" s="44">
        <v>30</v>
      </c>
      <c r="G41" s="44"/>
      <c r="H41" s="75"/>
    </row>
    <row r="42" spans="1:7" ht="13.5" customHeight="1">
      <c r="A42" s="31"/>
      <c r="B42" s="32" t="s">
        <v>138</v>
      </c>
      <c r="C42" s="63"/>
      <c r="D42" s="47"/>
      <c r="E42" s="44"/>
      <c r="F42" s="44"/>
      <c r="G42" s="44"/>
    </row>
    <row r="43" spans="1:7" ht="13.5" customHeight="1">
      <c r="A43" s="31"/>
      <c r="B43" s="32" t="s">
        <v>139</v>
      </c>
      <c r="C43" s="63"/>
      <c r="D43" s="47"/>
      <c r="E43" s="44"/>
      <c r="F43" s="44"/>
      <c r="G43" s="44"/>
    </row>
    <row r="44" spans="1:7" ht="13.5" customHeight="1">
      <c r="A44" s="31">
        <v>5</v>
      </c>
      <c r="B44" s="32" t="s">
        <v>140</v>
      </c>
      <c r="C44" s="63">
        <v>4</v>
      </c>
      <c r="D44" s="47" t="s">
        <v>39</v>
      </c>
      <c r="E44" s="44">
        <v>30</v>
      </c>
      <c r="F44" s="44">
        <v>30</v>
      </c>
      <c r="G44" s="44"/>
    </row>
    <row r="45" spans="1:7" ht="13.5" customHeight="1">
      <c r="A45" s="31">
        <v>6</v>
      </c>
      <c r="B45" s="32" t="s">
        <v>58</v>
      </c>
      <c r="C45" s="63">
        <v>6</v>
      </c>
      <c r="D45" s="47" t="s">
        <v>39</v>
      </c>
      <c r="E45" s="44">
        <v>30</v>
      </c>
      <c r="F45" s="44">
        <v>45</v>
      </c>
      <c r="G45" s="44"/>
    </row>
    <row r="46" spans="1:7" ht="13.5" customHeight="1">
      <c r="A46" s="31"/>
      <c r="B46" s="32" t="s">
        <v>142</v>
      </c>
      <c r="C46" s="63"/>
      <c r="D46" s="47"/>
      <c r="E46" s="44"/>
      <c r="F46" s="44"/>
      <c r="G46" s="44"/>
    </row>
    <row r="47" spans="1:7" ht="13.5" customHeight="1">
      <c r="A47" s="31"/>
      <c r="B47" s="32" t="s">
        <v>143</v>
      </c>
      <c r="C47" s="63"/>
      <c r="D47" s="47"/>
      <c r="E47" s="44"/>
      <c r="F47" s="44"/>
      <c r="G47" s="44"/>
    </row>
    <row r="48" spans="1:7" ht="13.5" customHeight="1">
      <c r="A48" s="31">
        <v>7</v>
      </c>
      <c r="B48" s="32" t="s">
        <v>67</v>
      </c>
      <c r="C48" s="63">
        <v>2.5</v>
      </c>
      <c r="D48" s="91" t="s">
        <v>30</v>
      </c>
      <c r="E48" s="88">
        <v>30</v>
      </c>
      <c r="F48" s="88"/>
      <c r="G48" s="88"/>
    </row>
    <row r="49" spans="1:7" ht="13.5" customHeight="1">
      <c r="A49" s="31">
        <v>8</v>
      </c>
      <c r="B49" s="32" t="s">
        <v>160</v>
      </c>
      <c r="C49" s="63">
        <v>4</v>
      </c>
      <c r="D49" s="91" t="s">
        <v>30</v>
      </c>
      <c r="E49" s="88"/>
      <c r="F49" s="88">
        <v>45</v>
      </c>
      <c r="G49" s="88"/>
    </row>
    <row r="50" spans="1:7" ht="13.5" customHeight="1">
      <c r="A50" s="102"/>
      <c r="B50" s="129"/>
      <c r="C50" s="74"/>
      <c r="D50" s="86"/>
      <c r="E50" s="94"/>
      <c r="F50" s="94"/>
      <c r="G50" s="94"/>
    </row>
    <row r="51" spans="1:7" ht="13.5" customHeight="1">
      <c r="A51" s="102"/>
      <c r="B51" s="129"/>
      <c r="C51" s="74"/>
      <c r="D51" s="86"/>
      <c r="E51" s="94"/>
      <c r="F51" s="94"/>
      <c r="G51" s="94"/>
    </row>
    <row r="52" spans="3:5" ht="13.5" customHeight="1">
      <c r="C52" s="2"/>
      <c r="E52" s="3"/>
    </row>
    <row r="53" spans="2:7" ht="13.5" customHeight="1">
      <c r="B53" s="2" t="s">
        <v>161</v>
      </c>
      <c r="C53" s="203" t="s">
        <v>10</v>
      </c>
      <c r="D53" s="203"/>
      <c r="E53" s="201" t="s">
        <v>12</v>
      </c>
      <c r="F53" s="201" t="s">
        <v>148</v>
      </c>
      <c r="G53" s="201" t="s">
        <v>14</v>
      </c>
    </row>
    <row r="54" spans="1:7" ht="13.5" customHeight="1">
      <c r="A54" s="31">
        <v>1</v>
      </c>
      <c r="B54" s="32" t="s">
        <v>48</v>
      </c>
      <c r="C54" s="63">
        <v>6</v>
      </c>
      <c r="D54" s="47" t="s">
        <v>39</v>
      </c>
      <c r="E54" s="44">
        <v>30</v>
      </c>
      <c r="F54" s="44">
        <v>45</v>
      </c>
      <c r="G54" s="44"/>
    </row>
    <row r="55" spans="1:7" ht="13.5" customHeight="1">
      <c r="A55" s="31">
        <v>2</v>
      </c>
      <c r="B55" s="32" t="s">
        <v>69</v>
      </c>
      <c r="C55" s="63">
        <v>4</v>
      </c>
      <c r="D55" s="91" t="s">
        <v>30</v>
      </c>
      <c r="E55" s="88"/>
      <c r="F55" s="88">
        <v>45</v>
      </c>
      <c r="G55" s="88"/>
    </row>
    <row r="56" spans="1:7" ht="13.5" customHeight="1">
      <c r="A56" s="31">
        <v>3</v>
      </c>
      <c r="B56" s="27" t="s">
        <v>72</v>
      </c>
      <c r="C56" s="63">
        <v>20</v>
      </c>
      <c r="D56" s="91"/>
      <c r="E56" s="88"/>
      <c r="F56" s="88"/>
      <c r="G56" s="88"/>
    </row>
  </sheetData>
  <sheetProtection selectLockedCells="1" selectUnlockedCells="1"/>
  <mergeCells count="1">
    <mergeCell ref="A1:O1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Aleksandra Kiślak-Malinowska</cp:lastModifiedBy>
  <cp:lastPrinted>2019-04-24T08:35:46Z</cp:lastPrinted>
  <dcterms:created xsi:type="dcterms:W3CDTF">2019-04-23T07:12:45Z</dcterms:created>
  <dcterms:modified xsi:type="dcterms:W3CDTF">2019-07-23T05:45:59Z</dcterms:modified>
  <cp:category/>
  <cp:version/>
  <cp:contentType/>
  <cp:contentStatus/>
</cp:coreProperties>
</file>