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tabRatio="597" activeTab="2"/>
  </bookViews>
  <sheets>
    <sheet name="isi_zestawienie" sheetId="1" r:id="rId1"/>
    <sheet name="io_zestawienie" sheetId="2" r:id="rId2"/>
    <sheet name="isi semestry" sheetId="3" r:id="rId3"/>
    <sheet name="io semestry" sheetId="4" r:id="rId4"/>
  </sheets>
  <definedNames>
    <definedName name="Excel_BuiltIn_Print_Area" localSheetId="3">#REF!</definedName>
    <definedName name="_xlnm.Print_Area" localSheetId="3">'io semestry'!$A$1:$I$90</definedName>
    <definedName name="_xlnm.Print_Area" localSheetId="1">'io_zestawienie'!$A$1:$O$112</definedName>
    <definedName name="_xlnm.Print_Area" localSheetId="2">'isi semestry'!$A$1:$I$90</definedName>
    <definedName name="_xlnm.Print_Area" localSheetId="0">'isi_zestawienie'!$A$1:$O$113</definedName>
  </definedNames>
  <calcPr fullCalcOnLoad="1"/>
</workbook>
</file>

<file path=xl/sharedStrings.xml><?xml version="1.0" encoding="utf-8"?>
<sst xmlns="http://schemas.openxmlformats.org/spreadsheetml/2006/main" count="866" uniqueCount="166">
  <si>
    <t xml:space="preserve">    INFORMATION SCIENCES, speciality: Engineering of IT Systems</t>
  </si>
  <si>
    <t>Educational profile: general academic</t>
  </si>
  <si>
    <t>Form of studies:  full-time</t>
  </si>
  <si>
    <t>Level of qualification: first degree studies</t>
  </si>
  <si>
    <t>Qualifications gained: first degree studies</t>
  </si>
  <si>
    <t>No.</t>
  </si>
  <si>
    <t>Name of subject/ module</t>
  </si>
  <si>
    <t>exam</t>
  </si>
  <si>
    <t xml:space="preserve"> Hours in semester</t>
  </si>
  <si>
    <t>sem.</t>
  </si>
  <si>
    <t>ECTS</t>
  </si>
  <si>
    <t>in</t>
  </si>
  <si>
    <t>lect.</t>
  </si>
  <si>
    <t xml:space="preserve">exerc. </t>
  </si>
  <si>
    <t>lab.</t>
  </si>
  <si>
    <t>others</t>
  </si>
  <si>
    <t>self-study</t>
  </si>
  <si>
    <t>lect.+exerc.</t>
  </si>
  <si>
    <t>contact</t>
  </si>
  <si>
    <t>practical</t>
  </si>
  <si>
    <t>together</t>
  </si>
  <si>
    <t>status</t>
  </si>
  <si>
    <t>field</t>
  </si>
  <si>
    <t>General requirements</t>
  </si>
  <si>
    <t>Ergonomics</t>
  </si>
  <si>
    <t>zal.</t>
  </si>
  <si>
    <t>o</t>
  </si>
  <si>
    <t>Intellectual property protection</t>
  </si>
  <si>
    <t>Etiquette</t>
  </si>
  <si>
    <t>Safety and hygiene at work</t>
  </si>
  <si>
    <t>Patent information</t>
  </si>
  <si>
    <t>Humanity course 1</t>
  </si>
  <si>
    <t>zal_O</t>
  </si>
  <si>
    <t>f</t>
  </si>
  <si>
    <t>h</t>
  </si>
  <si>
    <t>Humanity course 2</t>
  </si>
  <si>
    <t>Foreign language 1</t>
  </si>
  <si>
    <t>Foreign language 2</t>
  </si>
  <si>
    <t>Foreign language 3</t>
  </si>
  <si>
    <t>Foreign language 4</t>
  </si>
  <si>
    <t>Egz.</t>
  </si>
  <si>
    <t>Physical Education</t>
  </si>
  <si>
    <t>Basic subjects</t>
  </si>
  <si>
    <t>Foundations of logic and set theory</t>
  </si>
  <si>
    <t>onś</t>
  </si>
  <si>
    <t>Repetitory course of elementary mathematics</t>
  </si>
  <si>
    <t>Support applications</t>
  </si>
  <si>
    <t>Physics</t>
  </si>
  <si>
    <t>Probability methods and statistics</t>
  </si>
  <si>
    <t>Statistical packages</t>
  </si>
  <si>
    <t>Foundations of electronics and electrical engineering</t>
  </si>
  <si>
    <t>Subject to be choosen 1</t>
  </si>
  <si>
    <t>Electronic measuring ^</t>
  </si>
  <si>
    <t>Internet of things ^</t>
  </si>
  <si>
    <t>Subjects for field of study</t>
  </si>
  <si>
    <t>Introduction to programming</t>
  </si>
  <si>
    <t>Data bases</t>
  </si>
  <si>
    <t>Structured programming</t>
  </si>
  <si>
    <t>Data visualization</t>
  </si>
  <si>
    <t>CAD computer supported designing</t>
  </si>
  <si>
    <t>Algorithms and data structures</t>
  </si>
  <si>
    <t>Social and vocational problems of computer science</t>
  </si>
  <si>
    <t>Object oriented programming</t>
  </si>
  <si>
    <t>Digital engineering</t>
  </si>
  <si>
    <t>Computers organization and architecture</t>
  </si>
  <si>
    <t>Computer networks</t>
  </si>
  <si>
    <t>Declarative programming – programming paradigms</t>
  </si>
  <si>
    <t>Operating systems</t>
  </si>
  <si>
    <t>Information system design</t>
  </si>
  <si>
    <t>Subject to be choosen 2</t>
  </si>
  <si>
    <t>Security of computer systems ^^</t>
  </si>
  <si>
    <t>Elements of intelligent robotics^^</t>
  </si>
  <si>
    <t>Software engineering</t>
  </si>
  <si>
    <t>Introduction to machine graphics</t>
  </si>
  <si>
    <t>Facultative subject</t>
  </si>
  <si>
    <t>Embedded systems</t>
  </si>
  <si>
    <t>Methods of knowledge engineering</t>
  </si>
  <si>
    <t>Subject to be choosen 4</t>
  </si>
  <si>
    <t>Control systems ^^^</t>
  </si>
  <si>
    <t>Game designing based on Unity engine ^^^</t>
  </si>
  <si>
    <t>Software testing ^^^</t>
  </si>
  <si>
    <t>Subjects for speciality</t>
  </si>
  <si>
    <t>Linear algebra and analytical geometry</t>
  </si>
  <si>
    <t>Discrete mathematics for IT</t>
  </si>
  <si>
    <t>Programming of WWW applications</t>
  </si>
  <si>
    <t>Subject to be choosen 3</t>
  </si>
  <si>
    <t>Administration of computer networks ^^^^</t>
  </si>
  <si>
    <t>Programming of internet services ^^^^</t>
  </si>
  <si>
    <t>Subject to be choosen 5</t>
  </si>
  <si>
    <t>Information design management ^^^^^</t>
  </si>
  <si>
    <t>Diagnosing and servicing of computer devices and systems^^^^^</t>
  </si>
  <si>
    <t>Specialising</t>
  </si>
  <si>
    <t>Specialized lecture 1</t>
  </si>
  <si>
    <t>Graduation computer laboratory 1</t>
  </si>
  <si>
    <t>Team design</t>
  </si>
  <si>
    <t>Specialized lecture 2</t>
  </si>
  <si>
    <t>Graduation computer laboratory 2</t>
  </si>
  <si>
    <t>Others</t>
  </si>
  <si>
    <t>Professional practice</t>
  </si>
  <si>
    <t>Diploma Thesis</t>
  </si>
  <si>
    <t>Together:</t>
  </si>
  <si>
    <t>exams</t>
  </si>
  <si>
    <t>lec.</t>
  </si>
  <si>
    <t>exer.</t>
  </si>
  <si>
    <t>lec.+ex.</t>
  </si>
  <si>
    <t>contact.</t>
  </si>
  <si>
    <t>pract.</t>
  </si>
  <si>
    <t>summary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</si>
  <si>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</si>
  <si>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</si>
  <si>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</si>
  <si>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</si>
  <si>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</si>
  <si>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</si>
  <si>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</si>
  <si>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1ECTS</t>
  </si>
  <si>
    <t>I</t>
  </si>
  <si>
    <t>ECTS:</t>
  </si>
  <si>
    <t>Hours</t>
  </si>
  <si>
    <t>II</t>
  </si>
  <si>
    <t>Percentage of  ECTS</t>
  </si>
  <si>
    <t>Liczba</t>
  </si>
  <si>
    <t>%</t>
  </si>
  <si>
    <t>for each field of study</t>
  </si>
  <si>
    <t>godzin</t>
  </si>
  <si>
    <t>in ECTS</t>
  </si>
  <si>
    <t xml:space="preserve">Together in plan of studies </t>
  </si>
  <si>
    <t>field of study</t>
  </si>
  <si>
    <t>requiring  the direct contact</t>
  </si>
  <si>
    <t>with an academic teacher*</t>
  </si>
  <si>
    <t>in basic  sciences</t>
  </si>
  <si>
    <t>of practical nature</t>
  </si>
  <si>
    <t xml:space="preserve">(laboratories, projects, workshops) </t>
  </si>
  <si>
    <t xml:space="preserve">general academic to be realized </t>
  </si>
  <si>
    <t>with another field of study</t>
  </si>
  <si>
    <t>Humanity and social subjects</t>
  </si>
  <si>
    <t>subjects to be chosen  - at least 30% of ECTS</t>
  </si>
  <si>
    <t>Physical education</t>
  </si>
  <si>
    <t>Together % of ECTS</t>
  </si>
  <si>
    <t xml:space="preserve">    INFORMATION SCIENCES, speciality: General Information Sciences</t>
  </si>
  <si>
    <t>Sensorics ^</t>
  </si>
  <si>
    <t>Artificial intelligence</t>
  </si>
  <si>
    <t>Elements of algebra and analytical geometry</t>
  </si>
  <si>
    <t>Elements of discrete mathematics</t>
  </si>
  <si>
    <t>Operating research</t>
  </si>
  <si>
    <t>Elements of numerical methods^^^^</t>
  </si>
  <si>
    <t>Automats and formal languages ^^^^</t>
  </si>
  <si>
    <t>WWW applications^^^^^</t>
  </si>
  <si>
    <t>Computer subassemblies design ^^^^^</t>
  </si>
  <si>
    <t>Semestr 1</t>
  </si>
  <si>
    <t>exerc.</t>
  </si>
  <si>
    <t>Semestr 2</t>
  </si>
  <si>
    <t>Semestr 3</t>
  </si>
  <si>
    <t>Semestr 4</t>
  </si>
  <si>
    <t>Semestr 5</t>
  </si>
  <si>
    <t>Semestr 6</t>
  </si>
  <si>
    <t>Semestr 7</t>
  </si>
  <si>
    <t>Liczba egzaminów / punktów</t>
  </si>
  <si>
    <t>from 2018/2019</t>
  </si>
  <si>
    <t xml:space="preserve">Computer Science in Medicine and Industry ^^^ </t>
  </si>
  <si>
    <t>Areas of academic study/academic disciplines/fields of study: Science/Mathematics/Informaction science</t>
  </si>
  <si>
    <t>from 2019/20</t>
  </si>
  <si>
    <t xml:space="preserve"> from 2019/20</t>
  </si>
  <si>
    <t>Mathematical analysis for IT</t>
  </si>
  <si>
    <t>Science/Math./Information science</t>
  </si>
  <si>
    <t>Differential and integral calculus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</si>
</sst>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color indexed="2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22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color indexed="22"/>
      <name val="Arial CE"/>
      <family val="2"/>
    </font>
    <font>
      <b/>
      <sz val="12"/>
      <name val="Arial CE"/>
      <family val="2"/>
    </font>
    <font>
      <b/>
      <sz val="9"/>
      <color indexed="22"/>
      <name val="Arial CE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0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color indexed="22"/>
      <name val="Arial CE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 CE"/>
      <family val="2"/>
    </font>
    <font>
      <sz val="9"/>
      <color indexed="22"/>
      <name val="Arial CE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2" fillId="3" borderId="0" applyNumberFormat="0" applyBorder="0" applyAlignment="0" applyProtection="0"/>
    <xf numFmtId="0" fontId="76" fillId="4" borderId="0" applyNumberFormat="0" applyBorder="0" applyAlignment="0" applyProtection="0"/>
    <xf numFmtId="0" fontId="2" fillId="5" borderId="0" applyNumberFormat="0" applyBorder="0" applyAlignment="0" applyProtection="0"/>
    <xf numFmtId="0" fontId="76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2" fillId="9" borderId="0" applyNumberFormat="0" applyBorder="0" applyAlignment="0" applyProtection="0"/>
    <xf numFmtId="0" fontId="76" fillId="10" borderId="0" applyNumberFormat="0" applyBorder="0" applyAlignment="0" applyProtection="0"/>
    <xf numFmtId="0" fontId="2" fillId="11" borderId="0" applyNumberFormat="0" applyBorder="0" applyAlignment="0" applyProtection="0"/>
    <xf numFmtId="0" fontId="76" fillId="12" borderId="0" applyNumberFormat="0" applyBorder="0" applyAlignment="0" applyProtection="0"/>
    <xf numFmtId="0" fontId="2" fillId="13" borderId="0" applyNumberFormat="0" applyBorder="0" applyAlignment="0" applyProtection="0"/>
    <xf numFmtId="0" fontId="76" fillId="14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2" fillId="17" borderId="0" applyNumberFormat="0" applyBorder="0" applyAlignment="0" applyProtection="0"/>
    <xf numFmtId="0" fontId="76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2" fillId="9" borderId="0" applyNumberFormat="0" applyBorder="0" applyAlignment="0" applyProtection="0"/>
    <xf numFmtId="0" fontId="76" fillId="21" borderId="0" applyNumberFormat="0" applyBorder="0" applyAlignment="0" applyProtection="0"/>
    <xf numFmtId="0" fontId="2" fillId="15" borderId="0" applyNumberFormat="0" applyBorder="0" applyAlignment="0" applyProtection="0"/>
    <xf numFmtId="0" fontId="76" fillId="22" borderId="0" applyNumberFormat="0" applyBorder="0" applyAlignment="0" applyProtection="0"/>
    <xf numFmtId="0" fontId="2" fillId="23" borderId="0" applyNumberFormat="0" applyBorder="0" applyAlignment="0" applyProtection="0"/>
    <xf numFmtId="0" fontId="77" fillId="24" borderId="0" applyNumberFormat="0" applyBorder="0" applyAlignment="0" applyProtection="0"/>
    <xf numFmtId="0" fontId="3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17" borderId="0" applyNumberFormat="0" applyBorder="0" applyAlignment="0" applyProtection="0"/>
    <xf numFmtId="0" fontId="77" fillId="27" borderId="0" applyNumberFormat="0" applyBorder="0" applyAlignment="0" applyProtection="0"/>
    <xf numFmtId="0" fontId="3" fillId="19" borderId="0" applyNumberFormat="0" applyBorder="0" applyAlignment="0" applyProtection="0"/>
    <xf numFmtId="0" fontId="77" fillId="28" borderId="0" applyNumberFormat="0" applyBorder="0" applyAlignment="0" applyProtection="0"/>
    <xf numFmtId="0" fontId="3" fillId="29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0" fontId="77" fillId="36" borderId="0" applyNumberFormat="0" applyBorder="0" applyAlignment="0" applyProtection="0"/>
    <xf numFmtId="0" fontId="3" fillId="37" borderId="0" applyNumberFormat="0" applyBorder="0" applyAlignment="0" applyProtection="0"/>
    <xf numFmtId="0" fontId="77" fillId="38" borderId="0" applyNumberFormat="0" applyBorder="0" applyAlignment="0" applyProtection="0"/>
    <xf numFmtId="0" fontId="3" fillId="39" borderId="0" applyNumberFormat="0" applyBorder="0" applyAlignment="0" applyProtection="0"/>
    <xf numFmtId="0" fontId="77" fillId="40" borderId="0" applyNumberFormat="0" applyBorder="0" applyAlignment="0" applyProtection="0"/>
    <xf numFmtId="0" fontId="3" fillId="29" borderId="0" applyNumberFormat="0" applyBorder="0" applyAlignment="0" applyProtection="0"/>
    <xf numFmtId="0" fontId="77" fillId="41" borderId="0" applyNumberFormat="0" applyBorder="0" applyAlignment="0" applyProtection="0"/>
    <xf numFmtId="0" fontId="3" fillId="31" borderId="0" applyNumberFormat="0" applyBorder="0" applyAlignment="0" applyProtection="0"/>
    <xf numFmtId="0" fontId="77" fillId="42" borderId="0" applyNumberFormat="0" applyBorder="0" applyAlignment="0" applyProtection="0"/>
    <xf numFmtId="0" fontId="3" fillId="43" borderId="0" applyNumberFormat="0" applyBorder="0" applyAlignment="0" applyProtection="0"/>
    <xf numFmtId="0" fontId="78" fillId="44" borderId="1" applyNumberFormat="0" applyAlignment="0" applyProtection="0"/>
    <xf numFmtId="0" fontId="4" fillId="13" borderId="2" applyNumberFormat="0" applyAlignment="0" applyProtection="0"/>
    <xf numFmtId="0" fontId="79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80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1" fillId="0" borderId="5" applyNumberFormat="0" applyFill="0" applyAlignment="0" applyProtection="0"/>
    <xf numFmtId="0" fontId="7" fillId="0" borderId="6" applyNumberFormat="0" applyFill="0" applyAlignment="0" applyProtection="0"/>
    <xf numFmtId="0" fontId="82" fillId="48" borderId="7" applyNumberFormat="0" applyAlignment="0" applyProtection="0"/>
    <xf numFmtId="0" fontId="8" fillId="49" borderId="8" applyNumberFormat="0" applyAlignment="0" applyProtection="0"/>
    <xf numFmtId="0" fontId="83" fillId="0" borderId="9" applyNumberFormat="0" applyFill="0" applyAlignment="0" applyProtection="0"/>
    <xf numFmtId="0" fontId="9" fillId="0" borderId="10" applyNumberFormat="0" applyFill="0" applyAlignment="0" applyProtection="0"/>
    <xf numFmtId="0" fontId="84" fillId="0" borderId="11" applyNumberFormat="0" applyFill="0" applyAlignment="0" applyProtection="0"/>
    <xf numFmtId="0" fontId="10" fillId="0" borderId="12" applyNumberFormat="0" applyFill="0" applyAlignment="0" applyProtection="0"/>
    <xf numFmtId="0" fontId="85" fillId="0" borderId="13" applyNumberFormat="0" applyFill="0" applyAlignment="0" applyProtection="0"/>
    <xf numFmtId="0" fontId="11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6" fillId="51" borderId="0" applyNumberFormat="0" applyBorder="0" applyAlignment="0" applyProtection="0"/>
    <xf numFmtId="0" fontId="13" fillId="0" borderId="0">
      <alignment/>
      <protection/>
    </xf>
    <xf numFmtId="0" fontId="87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88" fillId="0" borderId="15" applyNumberFormat="0" applyFill="0" applyAlignment="0" applyProtection="0"/>
    <xf numFmtId="0" fontId="15" fillId="0" borderId="16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92" fillId="5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13" fillId="0" borderId="0" xfId="85">
      <alignment/>
      <protection/>
    </xf>
    <xf numFmtId="0" fontId="24" fillId="0" borderId="0" xfId="85" applyFont="1">
      <alignment/>
      <protection/>
    </xf>
    <xf numFmtId="0" fontId="13" fillId="0" borderId="0" xfId="85" applyAlignment="1">
      <alignment horizontal="center"/>
      <protection/>
    </xf>
    <xf numFmtId="0" fontId="25" fillId="0" borderId="0" xfId="85" applyFont="1" applyFill="1">
      <alignment/>
      <protection/>
    </xf>
    <xf numFmtId="0" fontId="26" fillId="0" borderId="19" xfId="85" applyFont="1" applyFill="1" applyBorder="1">
      <alignment/>
      <protection/>
    </xf>
    <xf numFmtId="0" fontId="26" fillId="0" borderId="20" xfId="85" applyFont="1" applyFill="1" applyBorder="1">
      <alignment/>
      <protection/>
    </xf>
    <xf numFmtId="0" fontId="27" fillId="0" borderId="19" xfId="85" applyFont="1" applyBorder="1">
      <alignment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21" xfId="85" applyFont="1" applyFill="1" applyBorder="1" applyAlignment="1">
      <alignment vertical="center"/>
      <protection/>
    </xf>
    <xf numFmtId="0" fontId="27" fillId="0" borderId="22" xfId="85" applyFont="1" applyBorder="1" applyAlignment="1">
      <alignment vertical="center"/>
      <protection/>
    </xf>
    <xf numFmtId="0" fontId="27" fillId="0" borderId="23" xfId="85" applyFont="1" applyBorder="1" applyAlignment="1">
      <alignment vertical="center"/>
      <protection/>
    </xf>
    <xf numFmtId="0" fontId="28" fillId="0" borderId="0" xfId="85" applyFont="1" applyFill="1" applyBorder="1" applyAlignment="1">
      <alignment vertical="center"/>
      <protection/>
    </xf>
    <xf numFmtId="0" fontId="29" fillId="0" borderId="24" xfId="85" applyFont="1" applyBorder="1">
      <alignment/>
      <protection/>
    </xf>
    <xf numFmtId="0" fontId="29" fillId="0" borderId="0" xfId="85" applyFont="1" applyBorder="1">
      <alignment/>
      <protection/>
    </xf>
    <xf numFmtId="0" fontId="26" fillId="0" borderId="24" xfId="85" applyFont="1" applyFill="1" applyBorder="1">
      <alignment/>
      <protection/>
    </xf>
    <xf numFmtId="0" fontId="26" fillId="0" borderId="0" xfId="85" applyFont="1" applyFill="1" applyBorder="1" applyAlignment="1">
      <alignment horizontal="center"/>
      <protection/>
    </xf>
    <xf numFmtId="0" fontId="29" fillId="0" borderId="25" xfId="85" applyFont="1" applyBorder="1" applyAlignment="1">
      <alignment/>
      <protection/>
    </xf>
    <xf numFmtId="0" fontId="13" fillId="0" borderId="25" xfId="85" applyBorder="1" applyAlignment="1">
      <alignment/>
      <protection/>
    </xf>
    <xf numFmtId="0" fontId="25" fillId="0" borderId="0" xfId="85" applyFont="1" applyFill="1" applyBorder="1" applyAlignment="1">
      <alignment/>
      <protection/>
    </xf>
    <xf numFmtId="0" fontId="24" fillId="0" borderId="24" xfId="85" applyFont="1" applyBorder="1">
      <alignment/>
      <protection/>
    </xf>
    <xf numFmtId="0" fontId="30" fillId="0" borderId="26" xfId="85" applyFont="1" applyFill="1" applyBorder="1" applyAlignment="1">
      <alignment horizontal="center"/>
      <protection/>
    </xf>
    <xf numFmtId="0" fontId="30" fillId="0" borderId="26" xfId="85" applyFont="1" applyFill="1" applyBorder="1">
      <alignment/>
      <protection/>
    </xf>
    <xf numFmtId="0" fontId="31" fillId="0" borderId="0" xfId="85" applyFont="1" applyFill="1" applyBorder="1">
      <alignment/>
      <protection/>
    </xf>
    <xf numFmtId="0" fontId="27" fillId="0" borderId="25" xfId="85" applyFont="1" applyBorder="1">
      <alignment/>
      <protection/>
    </xf>
    <xf numFmtId="0" fontId="29" fillId="0" borderId="27" xfId="85" applyFont="1" applyBorder="1" applyAlignment="1">
      <alignment horizontal="center"/>
      <protection/>
    </xf>
    <xf numFmtId="0" fontId="30" fillId="0" borderId="26" xfId="85" applyFont="1" applyBorder="1">
      <alignment/>
      <protection/>
    </xf>
    <xf numFmtId="0" fontId="30" fillId="0" borderId="26" xfId="85" applyFont="1" applyBorder="1" applyAlignment="1">
      <alignment horizontal="center"/>
      <protection/>
    </xf>
    <xf numFmtId="0" fontId="34" fillId="0" borderId="26" xfId="0" applyFont="1" applyFill="1" applyBorder="1" applyAlignment="1">
      <alignment/>
    </xf>
    <xf numFmtId="0" fontId="13" fillId="0" borderId="23" xfId="85" applyFont="1" applyBorder="1" applyAlignment="1">
      <alignment horizontal="center"/>
      <protection/>
    </xf>
    <xf numFmtId="0" fontId="13" fillId="0" borderId="21" xfId="85" applyFont="1" applyBorder="1" applyAlignment="1">
      <alignment horizontal="center"/>
      <protection/>
    </xf>
    <xf numFmtId="0" fontId="24" fillId="0" borderId="28" xfId="85" applyFont="1" applyBorder="1" applyAlignment="1">
      <alignment horizontal="center"/>
      <protection/>
    </xf>
    <xf numFmtId="0" fontId="24" fillId="0" borderId="29" xfId="85" applyFont="1" applyBorder="1" applyAlignment="1">
      <alignment horizontal="center"/>
      <protection/>
    </xf>
    <xf numFmtId="0" fontId="13" fillId="0" borderId="29" xfId="85" applyFont="1" applyBorder="1" applyAlignment="1">
      <alignment horizontal="center"/>
      <protection/>
    </xf>
    <xf numFmtId="0" fontId="13" fillId="0" borderId="30" xfId="85" applyFont="1" applyBorder="1" applyAlignment="1">
      <alignment horizontal="center"/>
      <protection/>
    </xf>
    <xf numFmtId="0" fontId="25" fillId="0" borderId="0" xfId="85" applyFont="1" applyFill="1" applyBorder="1" applyAlignment="1">
      <alignment horizontal="center"/>
      <protection/>
    </xf>
    <xf numFmtId="0" fontId="24" fillId="0" borderId="31" xfId="85" applyFont="1" applyBorder="1" applyAlignment="1">
      <alignment horizontal="center"/>
      <protection/>
    </xf>
    <xf numFmtId="0" fontId="24" fillId="0" borderId="26" xfId="85" applyFont="1" applyBorder="1" applyAlignment="1">
      <alignment horizontal="center"/>
      <protection/>
    </xf>
    <xf numFmtId="0" fontId="13" fillId="0" borderId="26" xfId="85" applyFont="1" applyBorder="1" applyAlignment="1">
      <alignment horizontal="center"/>
      <protection/>
    </xf>
    <xf numFmtId="0" fontId="13" fillId="0" borderId="32" xfId="85" applyFont="1" applyBorder="1" applyAlignment="1">
      <alignment horizontal="center"/>
      <protection/>
    </xf>
    <xf numFmtId="0" fontId="34" fillId="0" borderId="19" xfId="0" applyFont="1" applyFill="1" applyBorder="1" applyAlignment="1">
      <alignment/>
    </xf>
    <xf numFmtId="0" fontId="36" fillId="0" borderId="33" xfId="0" applyFont="1" applyFill="1" applyBorder="1" applyAlignment="1">
      <alignment horizontal="center"/>
    </xf>
    <xf numFmtId="0" fontId="30" fillId="0" borderId="26" xfId="85" applyFont="1" applyFill="1" applyBorder="1" applyAlignment="1">
      <alignment horizontal="left"/>
      <protection/>
    </xf>
    <xf numFmtId="0" fontId="24" fillId="0" borderId="23" xfId="85" applyFont="1" applyFill="1" applyBorder="1" applyAlignment="1">
      <alignment horizontal="center"/>
      <protection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4" fillId="0" borderId="31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/>
      <protection/>
    </xf>
    <xf numFmtId="0" fontId="24" fillId="0" borderId="21" xfId="85" applyFont="1" applyFill="1" applyBorder="1" applyAlignment="1">
      <alignment horizontal="center"/>
      <protection/>
    </xf>
    <xf numFmtId="0" fontId="13" fillId="0" borderId="31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29" fillId="0" borderId="26" xfId="85" applyFont="1" applyBorder="1" applyAlignment="1">
      <alignment horizontal="center"/>
      <protection/>
    </xf>
    <xf numFmtId="0" fontId="37" fillId="0" borderId="23" xfId="85" applyFont="1" applyFill="1" applyBorder="1" applyAlignment="1">
      <alignment horizontal="center"/>
      <protection/>
    </xf>
    <xf numFmtId="0" fontId="38" fillId="0" borderId="31" xfId="85" applyFont="1" applyFill="1" applyBorder="1" applyAlignment="1">
      <alignment horizontal="center"/>
      <protection/>
    </xf>
    <xf numFmtId="0" fontId="38" fillId="0" borderId="26" xfId="85" applyFont="1" applyFill="1" applyBorder="1" applyAlignment="1">
      <alignment horizontal="center"/>
      <protection/>
    </xf>
    <xf numFmtId="0" fontId="37" fillId="0" borderId="31" xfId="85" applyFont="1" applyFill="1" applyBorder="1" applyAlignment="1">
      <alignment horizontal="center"/>
      <protection/>
    </xf>
    <xf numFmtId="0" fontId="37" fillId="0" borderId="26" xfId="85" applyFont="1" applyFill="1" applyBorder="1" applyAlignment="1">
      <alignment horizontal="center"/>
      <protection/>
    </xf>
    <xf numFmtId="0" fontId="37" fillId="0" borderId="21" xfId="85" applyFont="1" applyFill="1" applyBorder="1" applyAlignment="1">
      <alignment horizontal="center"/>
      <protection/>
    </xf>
    <xf numFmtId="0" fontId="32" fillId="0" borderId="27" xfId="85" applyFont="1" applyFill="1" applyBorder="1" applyAlignment="1">
      <alignment/>
      <protection/>
    </xf>
    <xf numFmtId="0" fontId="39" fillId="0" borderId="0" xfId="85" applyFont="1" applyFill="1" applyBorder="1" applyAlignment="1">
      <alignment/>
      <protection/>
    </xf>
    <xf numFmtId="0" fontId="39" fillId="0" borderId="0" xfId="85" applyFont="1" applyFill="1" applyBorder="1" applyAlignment="1">
      <alignment horizontal="center"/>
      <protection/>
    </xf>
    <xf numFmtId="0" fontId="30" fillId="0" borderId="24" xfId="85" applyFont="1" applyFill="1" applyBorder="1" applyAlignment="1">
      <alignment horizontal="center"/>
      <protection/>
    </xf>
    <xf numFmtId="0" fontId="33" fillId="0" borderId="0" xfId="85" applyFont="1" applyFill="1" applyBorder="1" applyAlignment="1">
      <alignment/>
      <protection/>
    </xf>
    <xf numFmtId="0" fontId="29" fillId="0" borderId="21" xfId="85" applyFont="1" applyBorder="1" applyAlignment="1">
      <alignment horizontal="center"/>
      <protection/>
    </xf>
    <xf numFmtId="0" fontId="24" fillId="0" borderId="29" xfId="85" applyFont="1" applyFill="1" applyBorder="1" applyAlignment="1">
      <alignment horizontal="center"/>
      <protection/>
    </xf>
    <xf numFmtId="0" fontId="13" fillId="0" borderId="34" xfId="85" applyFont="1" applyBorder="1" applyAlignment="1">
      <alignment horizontal="center"/>
      <protection/>
    </xf>
    <xf numFmtId="0" fontId="38" fillId="0" borderId="32" xfId="85" applyFont="1" applyBorder="1" applyAlignment="1">
      <alignment horizontal="center"/>
      <protection/>
    </xf>
    <xf numFmtId="0" fontId="37" fillId="0" borderId="26" xfId="85" applyFont="1" applyBorder="1" applyAlignment="1">
      <alignment horizontal="center"/>
      <protection/>
    </xf>
    <xf numFmtId="0" fontId="24" fillId="0" borderId="32" xfId="85" applyFont="1" applyBorder="1" applyAlignment="1">
      <alignment horizontal="center"/>
      <protection/>
    </xf>
    <xf numFmtId="0" fontId="38" fillId="0" borderId="32" xfId="85" applyFont="1" applyFill="1" applyBorder="1" applyAlignment="1">
      <alignment horizontal="center"/>
      <protection/>
    </xf>
    <xf numFmtId="0" fontId="37" fillId="0" borderId="32" xfId="85" applyFont="1" applyFill="1" applyBorder="1" applyAlignment="1">
      <alignment horizontal="center"/>
      <protection/>
    </xf>
    <xf numFmtId="0" fontId="38" fillId="0" borderId="26" xfId="85" applyFont="1" applyBorder="1" applyAlignment="1">
      <alignment horizontal="center"/>
      <protection/>
    </xf>
    <xf numFmtId="0" fontId="30" fillId="0" borderId="21" xfId="85" applyFont="1" applyBorder="1" applyAlignment="1">
      <alignment horizontal="center"/>
      <protection/>
    </xf>
    <xf numFmtId="0" fontId="29" fillId="0" borderId="35" xfId="85" applyFont="1" applyBorder="1" applyAlignment="1">
      <alignment horizontal="center"/>
      <protection/>
    </xf>
    <xf numFmtId="0" fontId="24" fillId="0" borderId="32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 vertical="center"/>
      <protection/>
    </xf>
    <xf numFmtId="0" fontId="37" fillId="0" borderId="26" xfId="85" applyFont="1" applyFill="1" applyBorder="1" applyAlignment="1">
      <alignment horizontal="center" vertical="center"/>
      <protection/>
    </xf>
    <xf numFmtId="0" fontId="13" fillId="0" borderId="21" xfId="85" applyFont="1" applyFill="1" applyBorder="1" applyAlignment="1">
      <alignment horizontal="center" vertical="center"/>
      <protection/>
    </xf>
    <xf numFmtId="0" fontId="24" fillId="0" borderId="36" xfId="85" applyFont="1" applyFill="1" applyBorder="1" applyAlignment="1">
      <alignment/>
      <protection/>
    </xf>
    <xf numFmtId="0" fontId="24" fillId="0" borderId="37" xfId="85" applyFont="1" applyFill="1" applyBorder="1" applyAlignment="1">
      <alignment/>
      <protection/>
    </xf>
    <xf numFmtId="0" fontId="24" fillId="0" borderId="38" xfId="85" applyFont="1" applyFill="1" applyBorder="1" applyAlignment="1">
      <alignment/>
      <protection/>
    </xf>
    <xf numFmtId="0" fontId="13" fillId="0" borderId="39" xfId="85" applyFont="1" applyFill="1" applyBorder="1" applyAlignment="1">
      <alignment/>
      <protection/>
    </xf>
    <xf numFmtId="0" fontId="13" fillId="0" borderId="37" xfId="85" applyFont="1" applyFill="1" applyBorder="1" applyAlignment="1">
      <alignment/>
      <protection/>
    </xf>
    <xf numFmtId="0" fontId="13" fillId="0" borderId="37" xfId="85" applyFont="1" applyFill="1" applyBorder="1" applyAlignment="1">
      <alignment horizontal="center"/>
      <protection/>
    </xf>
    <xf numFmtId="0" fontId="13" fillId="0" borderId="38" xfId="85" applyFont="1" applyFill="1" applyBorder="1" applyAlignment="1">
      <alignment/>
      <protection/>
    </xf>
    <xf numFmtId="0" fontId="39" fillId="0" borderId="0" xfId="85" applyFont="1" applyBorder="1" applyAlignment="1">
      <alignment/>
      <protection/>
    </xf>
    <xf numFmtId="0" fontId="39" fillId="0" borderId="0" xfId="85" applyFont="1" applyBorder="1" applyAlignment="1">
      <alignment horizontal="center"/>
      <protection/>
    </xf>
    <xf numFmtId="0" fontId="30" fillId="0" borderId="24" xfId="85" applyFont="1" applyBorder="1" applyAlignment="1">
      <alignment horizontal="center"/>
      <protection/>
    </xf>
    <xf numFmtId="0" fontId="36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1" fillId="0" borderId="21" xfId="85" applyFont="1" applyFill="1" applyBorder="1" applyAlignment="1">
      <alignment horizontal="center"/>
      <protection/>
    </xf>
    <xf numFmtId="0" fontId="36" fillId="0" borderId="40" xfId="85" applyFont="1" applyFill="1" applyBorder="1" applyAlignment="1">
      <alignment horizontal="center"/>
      <protection/>
    </xf>
    <xf numFmtId="0" fontId="36" fillId="0" borderId="25" xfId="85" applyFont="1" applyFill="1" applyBorder="1" applyAlignment="1">
      <alignment horizontal="center"/>
      <protection/>
    </xf>
    <xf numFmtId="0" fontId="36" fillId="0" borderId="41" xfId="85" applyFont="1" applyFill="1" applyBorder="1" applyAlignment="1">
      <alignment horizontal="center"/>
      <protection/>
    </xf>
    <xf numFmtId="0" fontId="1" fillId="0" borderId="31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26" xfId="85" applyFont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40" fillId="0" borderId="0" xfId="85" applyFont="1" applyFill="1" applyBorder="1" applyAlignment="1">
      <alignment horizontal="center"/>
      <protection/>
    </xf>
    <xf numFmtId="0" fontId="41" fillId="0" borderId="26" xfId="0" applyFont="1" applyFill="1" applyBorder="1" applyAlignment="1">
      <alignment/>
    </xf>
    <xf numFmtId="0" fontId="24" fillId="0" borderId="42" xfId="85" applyFont="1" applyFill="1" applyBorder="1" applyAlignment="1">
      <alignment horizontal="center"/>
      <protection/>
    </xf>
    <xf numFmtId="0" fontId="24" fillId="0" borderId="19" xfId="85" applyFont="1" applyFill="1" applyBorder="1" applyAlignment="1">
      <alignment horizontal="center"/>
      <protection/>
    </xf>
    <xf numFmtId="0" fontId="24" fillId="0" borderId="35" xfId="85" applyFont="1" applyFill="1" applyBorder="1" applyAlignment="1">
      <alignment horizontal="center"/>
      <protection/>
    </xf>
    <xf numFmtId="0" fontId="13" fillId="0" borderId="42" xfId="85" applyFont="1" applyFill="1" applyBorder="1" applyAlignment="1">
      <alignment horizontal="center"/>
      <protection/>
    </xf>
    <xf numFmtId="0" fontId="13" fillId="0" borderId="19" xfId="85" applyFont="1" applyFill="1" applyBorder="1" applyAlignment="1">
      <alignment horizontal="center"/>
      <protection/>
    </xf>
    <xf numFmtId="0" fontId="13" fillId="0" borderId="43" xfId="85" applyFont="1" applyFill="1" applyBorder="1" applyAlignment="1">
      <alignment horizontal="center"/>
      <protection/>
    </xf>
    <xf numFmtId="0" fontId="24" fillId="0" borderId="36" xfId="85" applyFont="1" applyFill="1" applyBorder="1" applyAlignment="1">
      <alignment horizontal="center"/>
      <protection/>
    </xf>
    <xf numFmtId="0" fontId="24" fillId="0" borderId="37" xfId="85" applyFont="1" applyFill="1" applyBorder="1" applyAlignment="1">
      <alignment horizontal="center"/>
      <protection/>
    </xf>
    <xf numFmtId="0" fontId="24" fillId="0" borderId="44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 horizontal="center"/>
      <protection/>
    </xf>
    <xf numFmtId="0" fontId="13" fillId="0" borderId="38" xfId="85" applyFont="1" applyFill="1" applyBorder="1" applyAlignment="1">
      <alignment horizontal="center"/>
      <protection/>
    </xf>
    <xf numFmtId="0" fontId="36" fillId="0" borderId="23" xfId="85" applyFont="1" applyFill="1" applyBorder="1">
      <alignment/>
      <protection/>
    </xf>
    <xf numFmtId="0" fontId="36" fillId="0" borderId="36" xfId="85" applyFont="1" applyFill="1" applyBorder="1" applyAlignment="1">
      <alignment horizontal="center"/>
      <protection/>
    </xf>
    <xf numFmtId="0" fontId="36" fillId="0" borderId="37" xfId="85" applyFont="1" applyFill="1" applyBorder="1" applyAlignment="1">
      <alignment horizontal="center"/>
      <protection/>
    </xf>
    <xf numFmtId="0" fontId="36" fillId="0" borderId="44" xfId="85" applyFont="1" applyFill="1" applyBorder="1" applyAlignment="1">
      <alignment horizontal="center"/>
      <protection/>
    </xf>
    <xf numFmtId="0" fontId="1" fillId="0" borderId="36" xfId="85" applyFont="1" applyFill="1" applyBorder="1" applyAlignment="1">
      <alignment horizontal="center"/>
      <protection/>
    </xf>
    <xf numFmtId="0" fontId="1" fillId="0" borderId="37" xfId="85" applyFont="1" applyFill="1" applyBorder="1" applyAlignment="1">
      <alignment horizontal="center"/>
      <protection/>
    </xf>
    <xf numFmtId="0" fontId="1" fillId="0" borderId="38" xfId="85" applyFont="1" applyFill="1" applyBorder="1" applyAlignment="1">
      <alignment horizontal="center"/>
      <protection/>
    </xf>
    <xf numFmtId="0" fontId="34" fillId="0" borderId="37" xfId="0" applyFont="1" applyFill="1" applyBorder="1" applyAlignment="1">
      <alignment/>
    </xf>
    <xf numFmtId="0" fontId="36" fillId="0" borderId="28" xfId="85" applyFont="1" applyFill="1" applyBorder="1" applyAlignment="1">
      <alignment horizontal="center"/>
      <protection/>
    </xf>
    <xf numFmtId="0" fontId="36" fillId="0" borderId="29" xfId="85" applyFont="1" applyFill="1" applyBorder="1" applyAlignment="1">
      <alignment horizontal="center"/>
      <protection/>
    </xf>
    <xf numFmtId="0" fontId="36" fillId="0" borderId="45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29" xfId="85" applyFont="1" applyBorder="1" applyAlignment="1">
      <alignment horizontal="center"/>
      <protection/>
    </xf>
    <xf numFmtId="0" fontId="1" fillId="0" borderId="30" xfId="85" applyFont="1" applyFill="1" applyBorder="1" applyAlignment="1">
      <alignment horizontal="center"/>
      <protection/>
    </xf>
    <xf numFmtId="0" fontId="35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6" fillId="0" borderId="31" xfId="85" applyFont="1" applyFill="1" applyBorder="1" applyAlignment="1">
      <alignment horizontal="center"/>
      <protection/>
    </xf>
    <xf numFmtId="0" fontId="36" fillId="0" borderId="26" xfId="85" applyFont="1" applyFill="1" applyBorder="1" applyAlignment="1">
      <alignment horizontal="center"/>
      <protection/>
    </xf>
    <xf numFmtId="0" fontId="36" fillId="0" borderId="21" xfId="85" applyFont="1" applyFill="1" applyBorder="1" applyAlignment="1">
      <alignment horizontal="center"/>
      <protection/>
    </xf>
    <xf numFmtId="0" fontId="36" fillId="0" borderId="26" xfId="85" applyFont="1" applyFill="1" applyBorder="1">
      <alignment/>
      <protection/>
    </xf>
    <xf numFmtId="0" fontId="42" fillId="0" borderId="26" xfId="0" applyFont="1" applyFill="1" applyBorder="1" applyAlignment="1">
      <alignment horizontal="center"/>
    </xf>
    <xf numFmtId="0" fontId="36" fillId="0" borderId="42" xfId="85" applyFont="1" applyFill="1" applyBorder="1" applyAlignment="1">
      <alignment horizontal="center"/>
      <protection/>
    </xf>
    <xf numFmtId="0" fontId="36" fillId="0" borderId="19" xfId="85" applyFont="1" applyFill="1" applyBorder="1" applyAlignment="1">
      <alignment horizontal="center"/>
      <protection/>
    </xf>
    <xf numFmtId="0" fontId="36" fillId="0" borderId="35" xfId="85" applyFont="1" applyFill="1" applyBorder="1" applyAlignment="1">
      <alignment horizontal="center"/>
      <protection/>
    </xf>
    <xf numFmtId="0" fontId="1" fillId="0" borderId="42" xfId="85" applyFont="1" applyFill="1" applyBorder="1" applyAlignment="1">
      <alignment horizontal="center"/>
      <protection/>
    </xf>
    <xf numFmtId="0" fontId="1" fillId="0" borderId="19" xfId="85" applyFont="1" applyFill="1" applyBorder="1" applyAlignment="1">
      <alignment horizontal="center"/>
      <protection/>
    </xf>
    <xf numFmtId="0" fontId="1" fillId="0" borderId="43" xfId="85" applyFont="1" applyFill="1" applyBorder="1" applyAlignment="1">
      <alignment horizontal="center"/>
      <protection/>
    </xf>
    <xf numFmtId="0" fontId="29" fillId="0" borderId="19" xfId="85" applyFont="1" applyBorder="1" applyAlignment="1">
      <alignment horizontal="center"/>
      <protection/>
    </xf>
    <xf numFmtId="0" fontId="29" fillId="0" borderId="24" xfId="85" applyFont="1" applyBorder="1" applyAlignment="1">
      <alignment horizontal="center"/>
      <protection/>
    </xf>
    <xf numFmtId="0" fontId="36" fillId="0" borderId="0" xfId="85" applyFont="1" applyFill="1" applyBorder="1" applyAlignment="1">
      <alignment/>
      <protection/>
    </xf>
    <xf numFmtId="0" fontId="36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43" fillId="0" borderId="0" xfId="85" applyFont="1" applyFill="1" applyBorder="1" applyAlignment="1">
      <alignment/>
      <protection/>
    </xf>
    <xf numFmtId="0" fontId="36" fillId="0" borderId="30" xfId="85" applyFont="1" applyFill="1" applyBorder="1" applyAlignment="1">
      <alignment horizontal="center"/>
      <protection/>
    </xf>
    <xf numFmtId="0" fontId="36" fillId="0" borderId="38" xfId="85" applyFont="1" applyFill="1" applyBorder="1" applyAlignment="1">
      <alignment horizontal="center"/>
      <protection/>
    </xf>
    <xf numFmtId="0" fontId="29" fillId="0" borderId="0" xfId="85" applyFont="1" applyBorder="1" applyAlignment="1">
      <alignment horizontal="center"/>
      <protection/>
    </xf>
    <xf numFmtId="0" fontId="27" fillId="0" borderId="0" xfId="85" applyFont="1" applyBorder="1">
      <alignment/>
      <protection/>
    </xf>
    <xf numFmtId="0" fontId="38" fillId="0" borderId="0" xfId="85" applyFont="1" applyFill="1" applyBorder="1" applyAlignment="1">
      <alignment horizontal="center"/>
      <protection/>
    </xf>
    <xf numFmtId="0" fontId="44" fillId="0" borderId="0" xfId="85" applyFont="1" applyFill="1" applyBorder="1" applyAlignment="1">
      <alignment horizontal="center"/>
      <protection/>
    </xf>
    <xf numFmtId="0" fontId="32" fillId="0" borderId="26" xfId="85" applyFont="1" applyFill="1" applyBorder="1">
      <alignment/>
      <protection/>
    </xf>
    <xf numFmtId="0" fontId="27" fillId="0" borderId="26" xfId="85" applyFont="1" applyBorder="1">
      <alignment/>
      <protection/>
    </xf>
    <xf numFmtId="0" fontId="30" fillId="0" borderId="0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 horizontal="center"/>
      <protection/>
    </xf>
    <xf numFmtId="0" fontId="29" fillId="0" borderId="0" xfId="8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66" fontId="37" fillId="0" borderId="0" xfId="85" applyNumberFormat="1" applyFont="1" applyFill="1" applyBorder="1" applyAlignment="1">
      <alignment horizontal="center"/>
      <protection/>
    </xf>
    <xf numFmtId="0" fontId="38" fillId="0" borderId="35" xfId="8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2" fillId="0" borderId="21" xfId="85" applyFont="1" applyFill="1" applyBorder="1">
      <alignment/>
      <protection/>
    </xf>
    <xf numFmtId="0" fontId="27" fillId="0" borderId="21" xfId="85" applyFont="1" applyBorder="1">
      <alignment/>
      <protection/>
    </xf>
    <xf numFmtId="0" fontId="45" fillId="0" borderId="26" xfId="85" applyFont="1" applyFill="1" applyBorder="1" applyAlignment="1">
      <alignment horizontal="center"/>
      <protection/>
    </xf>
    <xf numFmtId="0" fontId="45" fillId="0" borderId="0" xfId="85" applyFont="1" applyFill="1" applyBorder="1" applyAlignment="1">
      <alignment horizontal="center"/>
      <protection/>
    </xf>
    <xf numFmtId="0" fontId="46" fillId="0" borderId="0" xfId="85" applyFont="1" applyFill="1" applyBorder="1" applyAlignment="1">
      <alignment horizontal="center"/>
      <protection/>
    </xf>
    <xf numFmtId="0" fontId="36" fillId="0" borderId="46" xfId="0" applyFont="1" applyBorder="1" applyAlignment="1">
      <alignment horizontal="center"/>
    </xf>
    <xf numFmtId="0" fontId="36" fillId="0" borderId="46" xfId="0" applyFont="1" applyFill="1" applyBorder="1" applyAlignment="1">
      <alignment/>
    </xf>
    <xf numFmtId="0" fontId="47" fillId="0" borderId="47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48" fillId="0" borderId="48" xfId="0" applyFont="1" applyFill="1" applyBorder="1" applyAlignment="1">
      <alignment/>
    </xf>
    <xf numFmtId="0" fontId="49" fillId="0" borderId="47" xfId="0" applyFont="1" applyBorder="1" applyAlignment="1">
      <alignment/>
    </xf>
    <xf numFmtId="0" fontId="49" fillId="0" borderId="49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36" fillId="0" borderId="50" xfId="0" applyFont="1" applyBorder="1" applyAlignment="1">
      <alignment/>
    </xf>
    <xf numFmtId="0" fontId="48" fillId="0" borderId="5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36" fillId="0" borderId="27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0" fillId="0" borderId="50" xfId="0" applyBorder="1" applyAlignment="1">
      <alignment/>
    </xf>
    <xf numFmtId="0" fontId="51" fillId="0" borderId="27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51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0" fillId="0" borderId="52" xfId="0" applyBorder="1" applyAlignment="1">
      <alignment/>
    </xf>
    <xf numFmtId="0" fontId="48" fillId="0" borderId="52" xfId="0" applyFont="1" applyBorder="1" applyAlignment="1">
      <alignment/>
    </xf>
    <xf numFmtId="0" fontId="2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48" fillId="0" borderId="41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51" xfId="0" applyFont="1" applyBorder="1" applyAlignment="1">
      <alignment/>
    </xf>
    <xf numFmtId="0" fontId="36" fillId="0" borderId="55" xfId="0" applyFont="1" applyFill="1" applyBorder="1" applyAlignment="1">
      <alignment/>
    </xf>
    <xf numFmtId="0" fontId="20" fillId="0" borderId="56" xfId="0" applyFont="1" applyBorder="1" applyAlignment="1">
      <alignment horizontal="center"/>
    </xf>
    <xf numFmtId="0" fontId="0" fillId="0" borderId="55" xfId="0" applyBorder="1" applyAlignment="1">
      <alignment/>
    </xf>
    <xf numFmtId="9" fontId="0" fillId="0" borderId="57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3" fillId="0" borderId="27" xfId="0" applyFont="1" applyFill="1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166" fontId="20" fillId="0" borderId="51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9" xfId="0" applyBorder="1" applyAlignment="1">
      <alignment/>
    </xf>
    <xf numFmtId="0" fontId="53" fillId="0" borderId="41" xfId="0" applyFont="1" applyFill="1" applyBorder="1" applyAlignment="1">
      <alignment/>
    </xf>
    <xf numFmtId="0" fontId="20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1" fillId="0" borderId="0" xfId="0" applyFont="1" applyBorder="1" applyAlignment="1">
      <alignment/>
    </xf>
    <xf numFmtId="0" fontId="53" fillId="0" borderId="62" xfId="0" applyFont="1" applyBorder="1" applyAlignment="1">
      <alignment/>
    </xf>
    <xf numFmtId="0" fontId="53" fillId="0" borderId="21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3" xfId="0" applyBorder="1" applyAlignment="1">
      <alignment/>
    </xf>
    <xf numFmtId="0" fontId="53" fillId="0" borderId="35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51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166" fontId="0" fillId="0" borderId="64" xfId="0" applyNumberFormat="1" applyBorder="1" applyAlignment="1">
      <alignment horizontal="center" vertical="center"/>
    </xf>
    <xf numFmtId="0" fontId="0" fillId="0" borderId="62" xfId="0" applyBorder="1" applyAlignment="1">
      <alignment/>
    </xf>
    <xf numFmtId="167" fontId="0" fillId="0" borderId="21" xfId="0" applyNumberFormat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2" xfId="0" applyFill="1" applyBorder="1" applyAlignment="1">
      <alignment/>
    </xf>
    <xf numFmtId="0" fontId="53" fillId="0" borderId="44" xfId="0" applyFont="1" applyFill="1" applyBorder="1" applyAlignment="1">
      <alignment/>
    </xf>
    <xf numFmtId="0" fontId="20" fillId="0" borderId="66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69" xfId="0" applyBorder="1" applyAlignment="1">
      <alignment horizontal="center"/>
    </xf>
    <xf numFmtId="0" fontId="24" fillId="0" borderId="28" xfId="85" applyFont="1" applyFill="1" applyBorder="1" applyAlignment="1">
      <alignment horizontal="center"/>
      <protection/>
    </xf>
    <xf numFmtId="0" fontId="24" fillId="0" borderId="45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30" xfId="85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85" applyFont="1" applyFill="1" applyBorder="1" applyAlignment="1">
      <alignment horizontal="center"/>
      <protection/>
    </xf>
    <xf numFmtId="0" fontId="1" fillId="0" borderId="0" xfId="85" applyFont="1" applyBorder="1" applyAlignment="1">
      <alignment horizontal="center"/>
      <protection/>
    </xf>
    <xf numFmtId="0" fontId="37" fillId="0" borderId="0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1" fillId="0" borderId="35" xfId="85" applyFont="1" applyFill="1" applyBorder="1" applyAlignment="1">
      <alignment horizontal="center"/>
      <protection/>
    </xf>
    <xf numFmtId="0" fontId="30" fillId="0" borderId="0" xfId="85" applyFont="1" applyBorder="1">
      <alignment/>
      <protection/>
    </xf>
    <xf numFmtId="0" fontId="26" fillId="0" borderId="0" xfId="85" applyFont="1" applyBorder="1">
      <alignment/>
      <protection/>
    </xf>
    <xf numFmtId="0" fontId="30" fillId="0" borderId="0" xfId="85" applyFont="1" applyBorder="1" applyAlignment="1">
      <alignment horizontal="center"/>
      <protection/>
    </xf>
    <xf numFmtId="0" fontId="55" fillId="0" borderId="0" xfId="85" applyFont="1" applyBorder="1" applyAlignment="1">
      <alignment horizontal="center"/>
      <protection/>
    </xf>
    <xf numFmtId="0" fontId="56" fillId="0" borderId="0" xfId="85" applyFont="1" applyFill="1" applyBorder="1" applyAlignment="1">
      <alignment horizontal="center"/>
      <protection/>
    </xf>
    <xf numFmtId="0" fontId="29" fillId="0" borderId="26" xfId="85" applyFont="1" applyFill="1" applyBorder="1">
      <alignment/>
      <protection/>
    </xf>
    <xf numFmtId="0" fontId="22" fillId="0" borderId="0" xfId="0" applyFont="1" applyAlignment="1">
      <alignment/>
    </xf>
    <xf numFmtId="0" fontId="24" fillId="0" borderId="0" xfId="85" applyFont="1" applyAlignment="1">
      <alignment/>
      <protection/>
    </xf>
    <xf numFmtId="0" fontId="53" fillId="0" borderId="0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30" fillId="0" borderId="28" xfId="85" applyFont="1" applyBorder="1" applyAlignment="1">
      <alignment horizontal="center"/>
      <protection/>
    </xf>
    <xf numFmtId="0" fontId="34" fillId="0" borderId="29" xfId="0" applyFont="1" applyFill="1" applyBorder="1" applyAlignment="1">
      <alignment/>
    </xf>
    <xf numFmtId="0" fontId="24" fillId="0" borderId="30" xfId="85" applyFont="1" applyBorder="1" applyAlignment="1">
      <alignment horizontal="center"/>
      <protection/>
    </xf>
    <xf numFmtId="0" fontId="30" fillId="0" borderId="31" xfId="85" applyFont="1" applyBorder="1" applyAlignment="1">
      <alignment horizontal="center"/>
      <protection/>
    </xf>
    <xf numFmtId="0" fontId="29" fillId="0" borderId="31" xfId="85" applyFont="1" applyBorder="1" applyAlignment="1">
      <alignment horizontal="center"/>
      <protection/>
    </xf>
    <xf numFmtId="0" fontId="29" fillId="0" borderId="36" xfId="85" applyFont="1" applyBorder="1" applyAlignment="1">
      <alignment horizontal="center"/>
      <protection/>
    </xf>
    <xf numFmtId="0" fontId="1" fillId="0" borderId="37" xfId="0" applyFont="1" applyFill="1" applyBorder="1" applyAlignment="1">
      <alignment horizontal="center"/>
    </xf>
    <xf numFmtId="0" fontId="24" fillId="0" borderId="30" xfId="85" applyFont="1" applyFill="1" applyBorder="1" applyAlignment="1">
      <alignment horizontal="center"/>
      <protection/>
    </xf>
    <xf numFmtId="0" fontId="36" fillId="0" borderId="32" xfId="85" applyFont="1" applyFill="1" applyBorder="1" applyAlignment="1">
      <alignment horizontal="center"/>
      <protection/>
    </xf>
    <xf numFmtId="0" fontId="37" fillId="0" borderId="29" xfId="85" applyFont="1" applyFill="1" applyBorder="1" applyAlignment="1">
      <alignment horizontal="center"/>
      <protection/>
    </xf>
    <xf numFmtId="0" fontId="24" fillId="0" borderId="38" xfId="85" applyFont="1" applyFill="1" applyBorder="1" applyAlignment="1">
      <alignment horizontal="center"/>
      <protection/>
    </xf>
    <xf numFmtId="0" fontId="29" fillId="0" borderId="26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 vertical="center"/>
      <protection/>
    </xf>
    <xf numFmtId="0" fontId="24" fillId="0" borderId="26" xfId="85" applyFont="1" applyFill="1" applyBorder="1" applyAlignment="1">
      <alignment/>
      <protection/>
    </xf>
    <xf numFmtId="0" fontId="29" fillId="0" borderId="21" xfId="85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center"/>
    </xf>
    <xf numFmtId="0" fontId="1" fillId="0" borderId="23" xfId="85" applyFont="1" applyFill="1" applyBorder="1" applyAlignment="1">
      <alignment horizontal="center"/>
      <protection/>
    </xf>
    <xf numFmtId="0" fontId="42" fillId="0" borderId="23" xfId="0" applyFont="1" applyFill="1" applyBorder="1" applyAlignment="1">
      <alignment horizontal="center"/>
    </xf>
    <xf numFmtId="0" fontId="32" fillId="0" borderId="0" xfId="85" applyFont="1" applyAlignment="1">
      <alignment/>
      <protection/>
    </xf>
    <xf numFmtId="0" fontId="32" fillId="0" borderId="0" xfId="85" applyFont="1" applyAlignment="1">
      <alignment horizontal="center"/>
      <protection/>
    </xf>
    <xf numFmtId="0" fontId="29" fillId="0" borderId="62" xfId="85" applyFont="1" applyBorder="1" applyAlignment="1">
      <alignment horizontal="center"/>
      <protection/>
    </xf>
    <xf numFmtId="0" fontId="58" fillId="0" borderId="0" xfId="0" applyFont="1" applyBorder="1" applyAlignment="1">
      <alignment horizontal="center"/>
    </xf>
    <xf numFmtId="0" fontId="24" fillId="0" borderId="0" xfId="85" applyFont="1" applyFill="1" applyBorder="1" applyAlignment="1">
      <alignment horizontal="center"/>
      <protection/>
    </xf>
    <xf numFmtId="0" fontId="24" fillId="0" borderId="0" xfId="85" applyFont="1" applyBorder="1" applyAlignment="1">
      <alignment horizontal="center"/>
      <protection/>
    </xf>
    <xf numFmtId="0" fontId="24" fillId="0" borderId="43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93" fillId="0" borderId="21" xfId="85" applyFont="1" applyFill="1" applyBorder="1">
      <alignment/>
      <protection/>
    </xf>
    <xf numFmtId="0" fontId="30" fillId="0" borderId="19" xfId="85" applyFont="1" applyFill="1" applyBorder="1">
      <alignment/>
      <protection/>
    </xf>
    <xf numFmtId="0" fontId="24" fillId="0" borderId="33" xfId="85" applyFont="1" applyFill="1" applyBorder="1" applyAlignment="1">
      <alignment horizontal="center"/>
      <protection/>
    </xf>
    <xf numFmtId="0" fontId="13" fillId="0" borderId="35" xfId="85" applyFont="1" applyFill="1" applyBorder="1" applyAlignment="1">
      <alignment horizontal="center"/>
      <protection/>
    </xf>
    <xf numFmtId="0" fontId="30" fillId="0" borderId="70" xfId="85" applyFont="1" applyFill="1" applyBorder="1">
      <alignment/>
      <protection/>
    </xf>
    <xf numFmtId="0" fontId="24" fillId="0" borderId="70" xfId="85" applyFont="1" applyFill="1" applyBorder="1" applyAlignment="1">
      <alignment horizontal="center"/>
      <protection/>
    </xf>
    <xf numFmtId="0" fontId="24" fillId="0" borderId="71" xfId="85" applyFont="1" applyBorder="1" applyAlignment="1">
      <alignment horizontal="center"/>
      <protection/>
    </xf>
    <xf numFmtId="0" fontId="24" fillId="0" borderId="72" xfId="85" applyFont="1" applyBorder="1" applyAlignment="1">
      <alignment horizontal="center"/>
      <protection/>
    </xf>
    <xf numFmtId="0" fontId="24" fillId="0" borderId="73" xfId="85" applyFont="1" applyBorder="1" applyAlignment="1">
      <alignment horizontal="center"/>
      <protection/>
    </xf>
    <xf numFmtId="0" fontId="24" fillId="0" borderId="74" xfId="85" applyFont="1" applyBorder="1" applyAlignment="1">
      <alignment horizontal="center"/>
      <protection/>
    </xf>
    <xf numFmtId="0" fontId="24" fillId="0" borderId="75" xfId="85" applyFont="1" applyBorder="1" applyAlignment="1">
      <alignment horizontal="center"/>
      <protection/>
    </xf>
    <xf numFmtId="0" fontId="24" fillId="0" borderId="74" xfId="85" applyFont="1" applyFill="1" applyBorder="1" applyAlignment="1">
      <alignment horizontal="center"/>
      <protection/>
    </xf>
    <xf numFmtId="0" fontId="24" fillId="0" borderId="75" xfId="85" applyFont="1" applyFill="1" applyBorder="1" applyAlignment="1">
      <alignment horizontal="center"/>
      <protection/>
    </xf>
    <xf numFmtId="0" fontId="13" fillId="0" borderId="71" xfId="85" applyFont="1" applyBorder="1" applyAlignment="1">
      <alignment horizontal="center"/>
      <protection/>
    </xf>
    <xf numFmtId="0" fontId="13" fillId="0" borderId="72" xfId="85" applyFont="1" applyBorder="1" applyAlignment="1">
      <alignment horizontal="center"/>
      <protection/>
    </xf>
    <xf numFmtId="0" fontId="13" fillId="0" borderId="73" xfId="85" applyFont="1" applyBorder="1" applyAlignment="1">
      <alignment horizontal="center"/>
      <protection/>
    </xf>
    <xf numFmtId="0" fontId="13" fillId="0" borderId="74" xfId="85" applyFont="1" applyBorder="1" applyAlignment="1">
      <alignment horizontal="center"/>
      <protection/>
    </xf>
    <xf numFmtId="0" fontId="13" fillId="0" borderId="75" xfId="85" applyFont="1" applyBorder="1" applyAlignment="1">
      <alignment horizontal="center"/>
      <protection/>
    </xf>
    <xf numFmtId="0" fontId="13" fillId="0" borderId="74" xfId="85" applyFont="1" applyFill="1" applyBorder="1" applyAlignment="1">
      <alignment horizontal="center"/>
      <protection/>
    </xf>
    <xf numFmtId="0" fontId="13" fillId="0" borderId="75" xfId="85" applyFont="1" applyFill="1" applyBorder="1" applyAlignment="1">
      <alignment horizontal="center"/>
      <protection/>
    </xf>
    <xf numFmtId="0" fontId="13" fillId="0" borderId="76" xfId="85" applyFont="1" applyFill="1" applyBorder="1" applyAlignment="1">
      <alignment horizontal="center"/>
      <protection/>
    </xf>
    <xf numFmtId="0" fontId="13" fillId="0" borderId="77" xfId="85" applyFont="1" applyFill="1" applyBorder="1" applyAlignment="1">
      <alignment horizontal="center"/>
      <protection/>
    </xf>
    <xf numFmtId="0" fontId="13" fillId="0" borderId="78" xfId="85" applyFont="1" applyFill="1" applyBorder="1" applyAlignment="1">
      <alignment horizontal="center"/>
      <protection/>
    </xf>
    <xf numFmtId="9" fontId="20" fillId="0" borderId="51" xfId="0" applyNumberFormat="1" applyFont="1" applyBorder="1" applyAlignment="1">
      <alignment/>
    </xf>
    <xf numFmtId="0" fontId="30" fillId="0" borderId="40" xfId="85" applyFont="1" applyBorder="1" applyAlignment="1">
      <alignment horizontal="center"/>
      <protection/>
    </xf>
    <xf numFmtId="0" fontId="39" fillId="0" borderId="0" xfId="85" applyFont="1" applyBorder="1" applyAlignment="1">
      <alignment horizontal="left"/>
      <protection/>
    </xf>
    <xf numFmtId="0" fontId="39" fillId="0" borderId="0" xfId="85" applyFont="1" applyFill="1" applyBorder="1" applyAlignment="1">
      <alignment horizontal="left"/>
      <protection/>
    </xf>
    <xf numFmtId="0" fontId="54" fillId="0" borderId="0" xfId="0" applyFont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0" fillId="0" borderId="19" xfId="85" applyFont="1" applyBorder="1" applyAlignment="1">
      <alignment horizontal="center"/>
      <protection/>
    </xf>
    <xf numFmtId="0" fontId="24" fillId="0" borderId="79" xfId="85" applyFont="1" applyFill="1" applyBorder="1" applyAlignment="1">
      <alignment horizontal="center"/>
      <protection/>
    </xf>
    <xf numFmtId="0" fontId="24" fillId="0" borderId="76" xfId="85" applyFont="1" applyFill="1" applyBorder="1" applyAlignment="1">
      <alignment horizontal="center"/>
      <protection/>
    </xf>
    <xf numFmtId="0" fontId="13" fillId="0" borderId="79" xfId="85" applyFont="1" applyFill="1" applyBorder="1" applyAlignment="1">
      <alignment horizontal="center"/>
      <protection/>
    </xf>
    <xf numFmtId="0" fontId="30" fillId="0" borderId="70" xfId="85" applyFont="1" applyBorder="1" applyAlignment="1">
      <alignment horizontal="center"/>
      <protection/>
    </xf>
    <xf numFmtId="0" fontId="13" fillId="0" borderId="70" xfId="85" applyFont="1" applyFill="1" applyBorder="1" applyAlignment="1">
      <alignment horizontal="center"/>
      <protection/>
    </xf>
    <xf numFmtId="0" fontId="13" fillId="0" borderId="80" xfId="85" applyFont="1" applyFill="1" applyBorder="1" applyAlignment="1">
      <alignment horizontal="center"/>
      <protection/>
    </xf>
    <xf numFmtId="0" fontId="24" fillId="0" borderId="81" xfId="85" applyFont="1" applyFill="1" applyBorder="1" applyAlignment="1">
      <alignment horizontal="center"/>
      <protection/>
    </xf>
    <xf numFmtId="0" fontId="24" fillId="0" borderId="77" xfId="85" applyFont="1" applyFill="1" applyBorder="1" applyAlignment="1">
      <alignment horizontal="center"/>
      <protection/>
    </xf>
    <xf numFmtId="0" fontId="13" fillId="0" borderId="81" xfId="85" applyFont="1" applyFill="1" applyBorder="1" applyAlignment="1">
      <alignment horizontal="center"/>
      <protection/>
    </xf>
    <xf numFmtId="0" fontId="24" fillId="0" borderId="82" xfId="85" applyFont="1" applyFill="1" applyBorder="1" applyAlignment="1">
      <alignment horizontal="center"/>
      <protection/>
    </xf>
    <xf numFmtId="0" fontId="24" fillId="0" borderId="83" xfId="85" applyFont="1" applyFill="1" applyBorder="1" applyAlignment="1">
      <alignment horizontal="center"/>
      <protection/>
    </xf>
    <xf numFmtId="0" fontId="24" fillId="0" borderId="78" xfId="85" applyFont="1" applyFill="1" applyBorder="1" applyAlignment="1">
      <alignment horizontal="center"/>
      <protection/>
    </xf>
    <xf numFmtId="0" fontId="13" fillId="0" borderId="82" xfId="85" applyFont="1" applyFill="1" applyBorder="1" applyAlignment="1">
      <alignment horizontal="center"/>
      <protection/>
    </xf>
    <xf numFmtId="0" fontId="13" fillId="0" borderId="83" xfId="85" applyFont="1" applyFill="1" applyBorder="1" applyAlignment="1">
      <alignment horizontal="center"/>
      <protection/>
    </xf>
    <xf numFmtId="0" fontId="30" fillId="0" borderId="25" xfId="85" applyFont="1" applyBorder="1" applyAlignment="1">
      <alignment horizontal="center"/>
      <protection/>
    </xf>
    <xf numFmtId="0" fontId="30" fillId="0" borderId="35" xfId="85" applyFont="1" applyBorder="1" applyAlignment="1">
      <alignment horizontal="center"/>
      <protection/>
    </xf>
    <xf numFmtId="0" fontId="13" fillId="0" borderId="0" xfId="85" applyFont="1" applyFill="1" applyBorder="1" applyAlignment="1">
      <alignment/>
      <protection/>
    </xf>
    <xf numFmtId="0" fontId="59" fillId="0" borderId="26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36" fillId="0" borderId="2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2" fillId="0" borderId="21" xfId="85" applyFont="1" applyFill="1" applyBorder="1" applyAlignment="1">
      <alignment horizontal="left"/>
      <protection/>
    </xf>
    <xf numFmtId="0" fontId="32" fillId="0" borderId="35" xfId="85" applyFont="1" applyFill="1" applyBorder="1" applyAlignment="1">
      <alignment horizontal="left"/>
      <protection/>
    </xf>
    <xf numFmtId="0" fontId="36" fillId="0" borderId="30" xfId="0" applyFont="1" applyFill="1" applyBorder="1" applyAlignment="1">
      <alignment horizontal="center"/>
    </xf>
    <xf numFmtId="0" fontId="36" fillId="0" borderId="84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center"/>
    </xf>
    <xf numFmtId="0" fontId="54" fillId="0" borderId="8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workbookViewId="0" topLeftCell="A1">
      <selection activeCell="U38" sqref="U38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6.7109375" style="3" customWidth="1"/>
    <col min="17" max="18" width="6.7109375" style="4" customWidth="1"/>
    <col min="19" max="19" width="4.7109375" style="0" customWidth="1"/>
  </cols>
  <sheetData>
    <row r="1" spans="1:16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2"/>
      <c r="B3" s="7" t="s">
        <v>1</v>
      </c>
      <c r="C3" s="8"/>
      <c r="D3" s="2"/>
      <c r="F3" s="2"/>
      <c r="G3" s="2"/>
      <c r="H3" s="2"/>
      <c r="I3" s="2"/>
      <c r="J3" s="8"/>
      <c r="K3" s="2" t="s">
        <v>158</v>
      </c>
      <c r="L3" s="2"/>
      <c r="M3" s="2"/>
      <c r="N3" s="2"/>
      <c r="O3" s="2"/>
      <c r="P3" s="5"/>
    </row>
    <row r="4" spans="2:16" ht="15.75">
      <c r="B4" s="9" t="s">
        <v>2</v>
      </c>
      <c r="C4"/>
      <c r="E4"/>
      <c r="P4" s="5"/>
    </row>
    <row r="5" spans="2:16" ht="15.75">
      <c r="B5" s="9" t="s">
        <v>3</v>
      </c>
      <c r="C5"/>
      <c r="E5"/>
      <c r="P5" s="5"/>
    </row>
    <row r="6" spans="2:16" ht="15.75">
      <c r="B6" s="9" t="s">
        <v>4</v>
      </c>
      <c r="C6"/>
      <c r="E6"/>
      <c r="P6" s="5"/>
    </row>
    <row r="7" spans="2:16" ht="15.75">
      <c r="B7" s="9" t="s">
        <v>160</v>
      </c>
      <c r="C7"/>
      <c r="E7"/>
      <c r="P7" s="5"/>
    </row>
    <row r="8" spans="1:16" ht="15">
      <c r="A8" s="10"/>
      <c r="B8" s="10"/>
      <c r="C8" s="11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1:16" ht="15">
      <c r="A9" s="14" t="s">
        <v>5</v>
      </c>
      <c r="B9" s="15" t="s">
        <v>6</v>
      </c>
      <c r="C9" s="16"/>
      <c r="D9" s="16"/>
      <c r="E9" s="17" t="s">
        <v>7</v>
      </c>
      <c r="F9" s="18" t="s">
        <v>8</v>
      </c>
      <c r="G9" s="19"/>
      <c r="H9" s="19"/>
      <c r="I9" s="19"/>
      <c r="J9" s="19"/>
      <c r="K9" s="19"/>
      <c r="L9" s="19"/>
      <c r="M9" s="19"/>
      <c r="N9" s="19"/>
      <c r="O9" s="20"/>
      <c r="P9" s="21"/>
    </row>
    <row r="10" spans="1:16" ht="15">
      <c r="A10" s="22"/>
      <c r="B10" s="23"/>
      <c r="C10" s="24" t="s">
        <v>9</v>
      </c>
      <c r="D10" s="24" t="s">
        <v>10</v>
      </c>
      <c r="E10" s="25" t="s">
        <v>11</v>
      </c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8"/>
    </row>
    <row r="11" spans="1:16" ht="15">
      <c r="A11" s="22"/>
      <c r="B11" s="10"/>
      <c r="C11" s="29"/>
      <c r="D11" s="22"/>
      <c r="E11" s="25" t="s">
        <v>9</v>
      </c>
      <c r="F11" s="30" t="s">
        <v>12</v>
      </c>
      <c r="G11" s="31" t="s">
        <v>13</v>
      </c>
      <c r="H11" s="31" t="s">
        <v>14</v>
      </c>
      <c r="I11" s="31" t="s">
        <v>15</v>
      </c>
      <c r="J11" s="31" t="s">
        <v>16</v>
      </c>
      <c r="K11" s="31" t="s">
        <v>17</v>
      </c>
      <c r="L11" s="31" t="s">
        <v>18</v>
      </c>
      <c r="M11" s="31" t="s">
        <v>19</v>
      </c>
      <c r="N11" s="31" t="s">
        <v>20</v>
      </c>
      <c r="O11" s="31" t="s">
        <v>21</v>
      </c>
      <c r="P11" s="32" t="s">
        <v>22</v>
      </c>
    </row>
    <row r="12" spans="1:16" ht="15">
      <c r="A12" s="22"/>
      <c r="B12" s="23"/>
      <c r="C12" s="33"/>
      <c r="D12" s="22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2"/>
    </row>
    <row r="13" spans="1:18" ht="16.5" thickBot="1">
      <c r="A13" s="35"/>
      <c r="B13" s="363" t="s">
        <v>23</v>
      </c>
      <c r="C13" s="363"/>
      <c r="D13" s="363"/>
      <c r="E13" s="363"/>
      <c r="F13" s="364"/>
      <c r="G13" s="364"/>
      <c r="H13" s="364"/>
      <c r="I13" s="364"/>
      <c r="J13" s="335"/>
      <c r="K13" s="335"/>
      <c r="L13" s="335"/>
      <c r="M13" s="335"/>
      <c r="N13" s="335"/>
      <c r="O13" s="335"/>
      <c r="P13" s="336"/>
      <c r="Q13" s="337"/>
      <c r="R13" s="337"/>
    </row>
    <row r="14" spans="1:18" ht="15">
      <c r="A14" s="36">
        <v>1</v>
      </c>
      <c r="B14" s="37" t="s">
        <v>24</v>
      </c>
      <c r="C14" s="338">
        <v>1</v>
      </c>
      <c r="D14" s="38">
        <v>0.25</v>
      </c>
      <c r="E14" s="39" t="s">
        <v>25</v>
      </c>
      <c r="F14" s="316">
        <v>2</v>
      </c>
      <c r="G14" s="317"/>
      <c r="H14" s="318"/>
      <c r="I14" s="323">
        <v>0</v>
      </c>
      <c r="J14" s="324">
        <v>3</v>
      </c>
      <c r="K14" s="324">
        <f aca="true" t="shared" si="0" ref="K14:K24">F14+G14+H14</f>
        <v>2</v>
      </c>
      <c r="L14" s="324">
        <f aca="true" t="shared" si="1" ref="L14:L26">F14+G14+H14+I14</f>
        <v>2</v>
      </c>
      <c r="M14" s="324">
        <v>0</v>
      </c>
      <c r="N14" s="324">
        <f aca="true" t="shared" si="2" ref="N14:N26">J14+L14</f>
        <v>5</v>
      </c>
      <c r="O14" s="325" t="s">
        <v>26</v>
      </c>
      <c r="P14" s="272"/>
      <c r="Q14" s="337">
        <f aca="true" t="shared" si="3" ref="Q14:Q26">IF(E14="Egz.",1,0)</f>
        <v>0</v>
      </c>
      <c r="R14" s="337">
        <f aca="true" t="shared" si="4" ref="R14:R24">N14/D14</f>
        <v>20</v>
      </c>
    </row>
    <row r="15" spans="1:18" ht="15">
      <c r="A15" s="36">
        <v>2</v>
      </c>
      <c r="B15" s="37" t="s">
        <v>27</v>
      </c>
      <c r="C15" s="338">
        <v>1</v>
      </c>
      <c r="D15" s="38">
        <v>0.25</v>
      </c>
      <c r="E15" s="39" t="s">
        <v>25</v>
      </c>
      <c r="F15" s="319">
        <v>2</v>
      </c>
      <c r="G15" s="46"/>
      <c r="H15" s="320"/>
      <c r="I15" s="326">
        <v>0</v>
      </c>
      <c r="J15" s="47">
        <v>3</v>
      </c>
      <c r="K15" s="47">
        <f t="shared" si="0"/>
        <v>2</v>
      </c>
      <c r="L15" s="47">
        <f t="shared" si="1"/>
        <v>2</v>
      </c>
      <c r="M15" s="47">
        <v>0</v>
      </c>
      <c r="N15" s="47">
        <f t="shared" si="2"/>
        <v>5</v>
      </c>
      <c r="O15" s="327" t="s">
        <v>26</v>
      </c>
      <c r="P15" s="272"/>
      <c r="Q15" s="337">
        <f t="shared" si="3"/>
        <v>0</v>
      </c>
      <c r="R15" s="337">
        <f t="shared" si="4"/>
        <v>20</v>
      </c>
    </row>
    <row r="16" spans="1:18" ht="15">
      <c r="A16" s="36">
        <v>3</v>
      </c>
      <c r="B16" s="37" t="s">
        <v>28</v>
      </c>
      <c r="C16" s="338">
        <v>1</v>
      </c>
      <c r="D16" s="38">
        <v>0.5</v>
      </c>
      <c r="E16" s="39" t="s">
        <v>25</v>
      </c>
      <c r="F16" s="319">
        <v>4</v>
      </c>
      <c r="G16" s="46"/>
      <c r="H16" s="320"/>
      <c r="I16" s="326">
        <v>0</v>
      </c>
      <c r="J16" s="47">
        <v>6</v>
      </c>
      <c r="K16" s="47">
        <f t="shared" si="0"/>
        <v>4</v>
      </c>
      <c r="L16" s="47">
        <f t="shared" si="1"/>
        <v>4</v>
      </c>
      <c r="M16" s="47">
        <v>0</v>
      </c>
      <c r="N16" s="47">
        <f t="shared" si="2"/>
        <v>10</v>
      </c>
      <c r="O16" s="327" t="s">
        <v>26</v>
      </c>
      <c r="P16" s="272"/>
      <c r="Q16" s="337">
        <f t="shared" si="3"/>
        <v>0</v>
      </c>
      <c r="R16" s="337">
        <f t="shared" si="4"/>
        <v>20</v>
      </c>
    </row>
    <row r="17" spans="1:18" ht="15">
      <c r="A17" s="36">
        <v>4</v>
      </c>
      <c r="B17" s="49" t="s">
        <v>29</v>
      </c>
      <c r="C17" s="50">
        <v>1</v>
      </c>
      <c r="D17" s="38">
        <v>0.5</v>
      </c>
      <c r="E17" s="39" t="s">
        <v>25</v>
      </c>
      <c r="F17" s="319">
        <v>4</v>
      </c>
      <c r="G17" s="46"/>
      <c r="H17" s="320"/>
      <c r="I17" s="326">
        <v>4</v>
      </c>
      <c r="J17" s="47">
        <v>6</v>
      </c>
      <c r="K17" s="47">
        <f t="shared" si="0"/>
        <v>4</v>
      </c>
      <c r="L17" s="47">
        <f t="shared" si="1"/>
        <v>8</v>
      </c>
      <c r="M17" s="47">
        <v>0</v>
      </c>
      <c r="N17" s="47">
        <f t="shared" si="2"/>
        <v>14</v>
      </c>
      <c r="O17" s="327" t="s">
        <v>26</v>
      </c>
      <c r="P17" s="272"/>
      <c r="Q17" s="337">
        <f t="shared" si="3"/>
        <v>0</v>
      </c>
      <c r="R17" s="337">
        <f t="shared" si="4"/>
        <v>28</v>
      </c>
    </row>
    <row r="18" spans="1:18" ht="15">
      <c r="A18" s="36">
        <v>5</v>
      </c>
      <c r="B18" s="51" t="s">
        <v>30</v>
      </c>
      <c r="C18" s="52">
        <v>5</v>
      </c>
      <c r="D18" s="53">
        <v>0.5</v>
      </c>
      <c r="E18" s="54" t="s">
        <v>25</v>
      </c>
      <c r="F18" s="321">
        <v>4</v>
      </c>
      <c r="G18" s="46"/>
      <c r="H18" s="320"/>
      <c r="I18" s="326">
        <v>4</v>
      </c>
      <c r="J18" s="47">
        <v>6</v>
      </c>
      <c r="K18" s="47">
        <f t="shared" si="0"/>
        <v>4</v>
      </c>
      <c r="L18" s="47">
        <f t="shared" si="1"/>
        <v>8</v>
      </c>
      <c r="M18" s="47">
        <v>0</v>
      </c>
      <c r="N18" s="47">
        <f t="shared" si="2"/>
        <v>14</v>
      </c>
      <c r="O18" s="327" t="s">
        <v>26</v>
      </c>
      <c r="P18" s="272"/>
      <c r="Q18" s="337">
        <f t="shared" si="3"/>
        <v>0</v>
      </c>
      <c r="R18" s="337">
        <f t="shared" si="4"/>
        <v>28</v>
      </c>
    </row>
    <row r="19" spans="1:18" ht="15">
      <c r="A19" s="36">
        <v>6</v>
      </c>
      <c r="B19" s="51" t="s">
        <v>31</v>
      </c>
      <c r="C19" s="52">
        <v>1</v>
      </c>
      <c r="D19" s="53">
        <v>2</v>
      </c>
      <c r="E19" s="54" t="s">
        <v>32</v>
      </c>
      <c r="F19" s="321">
        <v>30</v>
      </c>
      <c r="G19" s="56"/>
      <c r="H19" s="322"/>
      <c r="I19" s="328">
        <v>1</v>
      </c>
      <c r="J19" s="59">
        <v>30</v>
      </c>
      <c r="K19" s="59">
        <f t="shared" si="0"/>
        <v>30</v>
      </c>
      <c r="L19" s="59">
        <f t="shared" si="1"/>
        <v>31</v>
      </c>
      <c r="M19" s="59">
        <v>0</v>
      </c>
      <c r="N19" s="59">
        <f t="shared" si="2"/>
        <v>61</v>
      </c>
      <c r="O19" s="329" t="s">
        <v>33</v>
      </c>
      <c r="P19" s="272" t="s">
        <v>34</v>
      </c>
      <c r="Q19" s="337">
        <f t="shared" si="3"/>
        <v>0</v>
      </c>
      <c r="R19" s="337">
        <f t="shared" si="4"/>
        <v>30.5</v>
      </c>
    </row>
    <row r="20" spans="1:18" ht="15">
      <c r="A20" s="36">
        <v>7</v>
      </c>
      <c r="B20" s="51" t="s">
        <v>35</v>
      </c>
      <c r="C20" s="52">
        <v>2</v>
      </c>
      <c r="D20" s="53">
        <v>2</v>
      </c>
      <c r="E20" s="54" t="s">
        <v>32</v>
      </c>
      <c r="F20" s="321">
        <v>30</v>
      </c>
      <c r="G20" s="56"/>
      <c r="H20" s="322"/>
      <c r="I20" s="328">
        <v>1</v>
      </c>
      <c r="J20" s="59">
        <v>30</v>
      </c>
      <c r="K20" s="59">
        <f t="shared" si="0"/>
        <v>30</v>
      </c>
      <c r="L20" s="59">
        <f t="shared" si="1"/>
        <v>31</v>
      </c>
      <c r="M20" s="59">
        <v>0</v>
      </c>
      <c r="N20" s="59">
        <f t="shared" si="2"/>
        <v>61</v>
      </c>
      <c r="O20" s="329" t="s">
        <v>33</v>
      </c>
      <c r="P20" s="272" t="s">
        <v>34</v>
      </c>
      <c r="Q20" s="337">
        <f t="shared" si="3"/>
        <v>0</v>
      </c>
      <c r="R20" s="337">
        <f t="shared" si="4"/>
        <v>30.5</v>
      </c>
    </row>
    <row r="21" spans="1:18" ht="15">
      <c r="A21" s="36">
        <v>8</v>
      </c>
      <c r="B21" s="31" t="s">
        <v>36</v>
      </c>
      <c r="C21" s="52">
        <v>2</v>
      </c>
      <c r="D21" s="53">
        <v>2</v>
      </c>
      <c r="E21" s="54" t="s">
        <v>32</v>
      </c>
      <c r="F21" s="321"/>
      <c r="G21" s="56">
        <v>30</v>
      </c>
      <c r="H21" s="322"/>
      <c r="I21" s="328">
        <v>1</v>
      </c>
      <c r="J21" s="59">
        <v>30</v>
      </c>
      <c r="K21" s="59">
        <f t="shared" si="0"/>
        <v>30</v>
      </c>
      <c r="L21" s="59">
        <f t="shared" si="1"/>
        <v>31</v>
      </c>
      <c r="M21" s="59">
        <v>30</v>
      </c>
      <c r="N21" s="59">
        <f t="shared" si="2"/>
        <v>61</v>
      </c>
      <c r="O21" s="329" t="s">
        <v>33</v>
      </c>
      <c r="P21" s="272"/>
      <c r="Q21" s="337">
        <f t="shared" si="3"/>
        <v>0</v>
      </c>
      <c r="R21" s="337">
        <f t="shared" si="4"/>
        <v>30.5</v>
      </c>
    </row>
    <row r="22" spans="1:18" ht="15">
      <c r="A22" s="36">
        <v>9</v>
      </c>
      <c r="B22" s="31" t="s">
        <v>37</v>
      </c>
      <c r="C22" s="52">
        <v>3</v>
      </c>
      <c r="D22" s="53">
        <v>2</v>
      </c>
      <c r="E22" s="54" t="s">
        <v>32</v>
      </c>
      <c r="F22" s="321"/>
      <c r="G22" s="56">
        <v>30</v>
      </c>
      <c r="H22" s="322"/>
      <c r="I22" s="328">
        <v>1</v>
      </c>
      <c r="J22" s="59">
        <v>30</v>
      </c>
      <c r="K22" s="59">
        <f t="shared" si="0"/>
        <v>30</v>
      </c>
      <c r="L22" s="59">
        <f t="shared" si="1"/>
        <v>31</v>
      </c>
      <c r="M22" s="59">
        <v>30</v>
      </c>
      <c r="N22" s="59">
        <f t="shared" si="2"/>
        <v>61</v>
      </c>
      <c r="O22" s="329" t="s">
        <v>33</v>
      </c>
      <c r="P22" s="272"/>
      <c r="Q22" s="337">
        <f t="shared" si="3"/>
        <v>0</v>
      </c>
      <c r="R22" s="337">
        <f t="shared" si="4"/>
        <v>30.5</v>
      </c>
    </row>
    <row r="23" spans="1:18" ht="15">
      <c r="A23" s="36">
        <v>10</v>
      </c>
      <c r="B23" s="31" t="s">
        <v>38</v>
      </c>
      <c r="C23" s="52">
        <v>4</v>
      </c>
      <c r="D23" s="53">
        <v>2</v>
      </c>
      <c r="E23" s="54" t="s">
        <v>32</v>
      </c>
      <c r="F23" s="321"/>
      <c r="G23" s="56">
        <v>30</v>
      </c>
      <c r="H23" s="322"/>
      <c r="I23" s="328">
        <v>1</v>
      </c>
      <c r="J23" s="59">
        <v>30</v>
      </c>
      <c r="K23" s="59">
        <f t="shared" si="0"/>
        <v>30</v>
      </c>
      <c r="L23" s="59">
        <f t="shared" si="1"/>
        <v>31</v>
      </c>
      <c r="M23" s="59">
        <v>30</v>
      </c>
      <c r="N23" s="59">
        <f t="shared" si="2"/>
        <v>61</v>
      </c>
      <c r="O23" s="329" t="s">
        <v>33</v>
      </c>
      <c r="P23" s="272"/>
      <c r="Q23" s="337">
        <f t="shared" si="3"/>
        <v>0</v>
      </c>
      <c r="R23" s="337">
        <f t="shared" si="4"/>
        <v>30.5</v>
      </c>
    </row>
    <row r="24" spans="1:18" ht="15">
      <c r="A24" s="339">
        <v>11</v>
      </c>
      <c r="B24" s="311" t="s">
        <v>39</v>
      </c>
      <c r="C24" s="312">
        <v>5</v>
      </c>
      <c r="D24" s="309">
        <v>2</v>
      </c>
      <c r="E24" s="313" t="s">
        <v>40</v>
      </c>
      <c r="F24" s="340"/>
      <c r="G24" s="112">
        <v>30</v>
      </c>
      <c r="H24" s="341"/>
      <c r="I24" s="342">
        <v>1</v>
      </c>
      <c r="J24" s="115">
        <v>30</v>
      </c>
      <c r="K24" s="115">
        <f t="shared" si="0"/>
        <v>30</v>
      </c>
      <c r="L24" s="115">
        <f t="shared" si="1"/>
        <v>31</v>
      </c>
      <c r="M24" s="115">
        <v>30</v>
      </c>
      <c r="N24" s="115">
        <f t="shared" si="2"/>
        <v>61</v>
      </c>
      <c r="O24" s="330" t="s">
        <v>33</v>
      </c>
      <c r="P24" s="272"/>
      <c r="Q24" s="337">
        <f t="shared" si="3"/>
        <v>1</v>
      </c>
      <c r="R24" s="337">
        <f t="shared" si="4"/>
        <v>30.5</v>
      </c>
    </row>
    <row r="25" spans="1:18" ht="15">
      <c r="A25" s="343">
        <v>12</v>
      </c>
      <c r="B25" s="314" t="s">
        <v>41</v>
      </c>
      <c r="C25" s="315">
        <v>3</v>
      </c>
      <c r="D25" s="344">
        <v>0</v>
      </c>
      <c r="E25" s="345" t="s">
        <v>32</v>
      </c>
      <c r="F25" s="346"/>
      <c r="G25" s="315">
        <v>30</v>
      </c>
      <c r="H25" s="347"/>
      <c r="I25" s="348"/>
      <c r="J25" s="344">
        <v>0</v>
      </c>
      <c r="K25" s="344">
        <v>0</v>
      </c>
      <c r="L25" s="344">
        <f>F25+G25+H25+I25</f>
        <v>30</v>
      </c>
      <c r="M25" s="344">
        <v>30</v>
      </c>
      <c r="N25" s="344">
        <f>J25+L25</f>
        <v>30</v>
      </c>
      <c r="O25" s="331" t="s">
        <v>33</v>
      </c>
      <c r="P25" s="272"/>
      <c r="Q25" s="337"/>
      <c r="R25" s="337"/>
    </row>
    <row r="26" spans="1:18" ht="15.75" thickBot="1">
      <c r="A26" s="343">
        <v>13</v>
      </c>
      <c r="B26" s="314" t="s">
        <v>41</v>
      </c>
      <c r="C26" s="315">
        <v>4</v>
      </c>
      <c r="D26" s="344">
        <v>0</v>
      </c>
      <c r="E26" s="345" t="s">
        <v>32</v>
      </c>
      <c r="F26" s="349"/>
      <c r="G26" s="350">
        <v>30</v>
      </c>
      <c r="H26" s="351"/>
      <c r="I26" s="352"/>
      <c r="J26" s="353">
        <v>0</v>
      </c>
      <c r="K26" s="353">
        <v>0</v>
      </c>
      <c r="L26" s="353">
        <f t="shared" si="1"/>
        <v>30</v>
      </c>
      <c r="M26" s="353">
        <v>30</v>
      </c>
      <c r="N26" s="353">
        <f t="shared" si="2"/>
        <v>30</v>
      </c>
      <c r="O26" s="332" t="s">
        <v>33</v>
      </c>
      <c r="P26" s="272"/>
      <c r="Q26" s="337">
        <f t="shared" si="3"/>
        <v>0</v>
      </c>
      <c r="R26" s="337"/>
    </row>
    <row r="27" spans="1:18" ht="16.5" thickBot="1">
      <c r="A27" s="354"/>
      <c r="B27" s="68" t="s">
        <v>42</v>
      </c>
      <c r="C27" s="69"/>
      <c r="D27" s="69"/>
      <c r="E27" s="70"/>
      <c r="F27" s="69"/>
      <c r="G27" s="69"/>
      <c r="H27" s="69"/>
      <c r="I27" s="69"/>
      <c r="J27" s="69"/>
      <c r="K27" s="71"/>
      <c r="L27" s="69"/>
      <c r="M27" s="69"/>
      <c r="N27" s="69"/>
      <c r="O27" s="69"/>
      <c r="P27" s="69"/>
      <c r="Q27" s="337"/>
      <c r="R27" s="337"/>
    </row>
    <row r="28" spans="1:18" ht="15">
      <c r="A28" s="82">
        <v>1</v>
      </c>
      <c r="B28" s="37" t="s">
        <v>43</v>
      </c>
      <c r="C28" s="52">
        <v>1</v>
      </c>
      <c r="D28" s="53">
        <v>5</v>
      </c>
      <c r="E28" s="39" t="s">
        <v>40</v>
      </c>
      <c r="F28" s="40">
        <v>30</v>
      </c>
      <c r="G28" s="74">
        <v>30</v>
      </c>
      <c r="H28" s="286"/>
      <c r="I28" s="75">
        <v>3</v>
      </c>
      <c r="J28" s="42">
        <v>62</v>
      </c>
      <c r="K28" s="42">
        <f aca="true" t="shared" si="5" ref="K28:K35">F28+G28+H28</f>
        <v>60</v>
      </c>
      <c r="L28" s="42">
        <f aca="true" t="shared" si="6" ref="L28:L35">F28+G28+H28+I28</f>
        <v>63</v>
      </c>
      <c r="M28" s="42">
        <v>30</v>
      </c>
      <c r="N28" s="42">
        <f aca="true" t="shared" si="7" ref="N28:N35">J28+L28</f>
        <v>125</v>
      </c>
      <c r="O28" s="43" t="s">
        <v>26</v>
      </c>
      <c r="P28" s="272" t="s">
        <v>44</v>
      </c>
      <c r="Q28" s="337">
        <f aca="true" t="shared" si="8" ref="Q28:Q36">IF(E28="Egz.",1,0)</f>
        <v>1</v>
      </c>
      <c r="R28" s="337">
        <f aca="true" t="shared" si="9" ref="R28:R35">N28/D28</f>
        <v>25</v>
      </c>
    </row>
    <row r="29" spans="1:18" ht="15">
      <c r="A29" s="82">
        <v>2</v>
      </c>
      <c r="B29" s="37" t="s">
        <v>45</v>
      </c>
      <c r="C29" s="52">
        <v>1</v>
      </c>
      <c r="D29" s="53">
        <v>2</v>
      </c>
      <c r="E29" s="39" t="s">
        <v>32</v>
      </c>
      <c r="F29" s="45"/>
      <c r="G29" s="56">
        <v>30</v>
      </c>
      <c r="H29" s="78"/>
      <c r="I29" s="38">
        <v>0</v>
      </c>
      <c r="J29" s="47">
        <v>25</v>
      </c>
      <c r="K29" s="47">
        <f t="shared" si="5"/>
        <v>30</v>
      </c>
      <c r="L29" s="47">
        <f t="shared" si="6"/>
        <v>30</v>
      </c>
      <c r="M29" s="47">
        <v>30</v>
      </c>
      <c r="N29" s="47">
        <f t="shared" si="7"/>
        <v>55</v>
      </c>
      <c r="O29" s="48" t="s">
        <v>26</v>
      </c>
      <c r="P29" s="272" t="s">
        <v>44</v>
      </c>
      <c r="Q29" s="337">
        <f t="shared" si="8"/>
        <v>0</v>
      </c>
      <c r="R29" s="337">
        <f t="shared" si="9"/>
        <v>27.5</v>
      </c>
    </row>
    <row r="30" spans="1:18" ht="15">
      <c r="A30" s="82">
        <v>3</v>
      </c>
      <c r="B30" s="37" t="s">
        <v>46</v>
      </c>
      <c r="C30" s="52">
        <v>1</v>
      </c>
      <c r="D30" s="53">
        <v>3</v>
      </c>
      <c r="E30" s="39" t="s">
        <v>32</v>
      </c>
      <c r="F30" s="45"/>
      <c r="G30" s="46"/>
      <c r="H30" s="78">
        <v>45</v>
      </c>
      <c r="I30" s="38">
        <v>1</v>
      </c>
      <c r="J30" s="47">
        <v>30</v>
      </c>
      <c r="K30" s="47">
        <f t="shared" si="5"/>
        <v>45</v>
      </c>
      <c r="L30" s="47">
        <f t="shared" si="6"/>
        <v>46</v>
      </c>
      <c r="M30" s="47">
        <v>45</v>
      </c>
      <c r="N30" s="47">
        <f t="shared" si="7"/>
        <v>76</v>
      </c>
      <c r="O30" s="48" t="s">
        <v>26</v>
      </c>
      <c r="P30" s="272"/>
      <c r="Q30" s="337">
        <f t="shared" si="8"/>
        <v>0</v>
      </c>
      <c r="R30" s="337">
        <f t="shared" si="9"/>
        <v>25.333333333333332</v>
      </c>
    </row>
    <row r="31" spans="1:18" ht="15">
      <c r="A31" s="82">
        <v>4</v>
      </c>
      <c r="B31" s="37" t="s">
        <v>47</v>
      </c>
      <c r="C31" s="52">
        <v>3</v>
      </c>
      <c r="D31" s="53">
        <v>6</v>
      </c>
      <c r="E31" s="39" t="s">
        <v>40</v>
      </c>
      <c r="F31" s="45">
        <v>30</v>
      </c>
      <c r="G31" s="46"/>
      <c r="H31" s="78">
        <v>45</v>
      </c>
      <c r="I31" s="38">
        <v>5</v>
      </c>
      <c r="J31" s="47">
        <v>70</v>
      </c>
      <c r="K31" s="47">
        <f t="shared" si="5"/>
        <v>75</v>
      </c>
      <c r="L31" s="47">
        <f t="shared" si="6"/>
        <v>80</v>
      </c>
      <c r="M31" s="47">
        <v>45</v>
      </c>
      <c r="N31" s="47">
        <f t="shared" si="7"/>
        <v>150</v>
      </c>
      <c r="O31" s="48" t="s">
        <v>26</v>
      </c>
      <c r="P31" s="272" t="s">
        <v>44</v>
      </c>
      <c r="Q31" s="337">
        <f t="shared" si="8"/>
        <v>1</v>
      </c>
      <c r="R31" s="337">
        <f t="shared" si="9"/>
        <v>25</v>
      </c>
    </row>
    <row r="32" spans="1:18" ht="15">
      <c r="A32" s="82">
        <v>5</v>
      </c>
      <c r="B32" s="37" t="s">
        <v>48</v>
      </c>
      <c r="C32" s="52">
        <v>3</v>
      </c>
      <c r="D32" s="53">
        <v>5</v>
      </c>
      <c r="E32" s="39" t="s">
        <v>40</v>
      </c>
      <c r="F32" s="45">
        <v>30</v>
      </c>
      <c r="G32" s="46">
        <v>30</v>
      </c>
      <c r="H32" s="78"/>
      <c r="I32" s="38">
        <v>5</v>
      </c>
      <c r="J32" s="47">
        <v>60</v>
      </c>
      <c r="K32" s="47">
        <f t="shared" si="5"/>
        <v>60</v>
      </c>
      <c r="L32" s="47">
        <f t="shared" si="6"/>
        <v>65</v>
      </c>
      <c r="M32" s="47">
        <v>30</v>
      </c>
      <c r="N32" s="47">
        <f t="shared" si="7"/>
        <v>125</v>
      </c>
      <c r="O32" s="48" t="s">
        <v>26</v>
      </c>
      <c r="P32" s="272" t="s">
        <v>44</v>
      </c>
      <c r="Q32" s="337">
        <f t="shared" si="8"/>
        <v>1</v>
      </c>
      <c r="R32" s="337">
        <f t="shared" si="9"/>
        <v>25</v>
      </c>
    </row>
    <row r="33" spans="1:18" ht="15">
      <c r="A33" s="82">
        <v>6</v>
      </c>
      <c r="B33" s="37" t="s">
        <v>49</v>
      </c>
      <c r="C33" s="52">
        <v>3</v>
      </c>
      <c r="D33" s="53">
        <v>1</v>
      </c>
      <c r="E33" s="39" t="s">
        <v>32</v>
      </c>
      <c r="F33" s="45"/>
      <c r="G33" s="46"/>
      <c r="H33" s="78">
        <v>15</v>
      </c>
      <c r="I33" s="38">
        <v>2</v>
      </c>
      <c r="J33" s="47">
        <v>8</v>
      </c>
      <c r="K33" s="47">
        <f t="shared" si="5"/>
        <v>15</v>
      </c>
      <c r="L33" s="47">
        <f t="shared" si="6"/>
        <v>17</v>
      </c>
      <c r="M33" s="47">
        <v>15</v>
      </c>
      <c r="N33" s="47">
        <f t="shared" si="7"/>
        <v>25</v>
      </c>
      <c r="O33" s="48" t="s">
        <v>26</v>
      </c>
      <c r="P33" s="272"/>
      <c r="Q33" s="337">
        <f t="shared" si="8"/>
        <v>0</v>
      </c>
      <c r="R33" s="337">
        <f t="shared" si="9"/>
        <v>25</v>
      </c>
    </row>
    <row r="34" spans="1:18" ht="15">
      <c r="A34" s="355">
        <v>7</v>
      </c>
      <c r="B34" s="49" t="s">
        <v>50</v>
      </c>
      <c r="C34" s="56">
        <v>4</v>
      </c>
      <c r="D34" s="59">
        <v>5</v>
      </c>
      <c r="E34" s="39" t="s">
        <v>32</v>
      </c>
      <c r="F34" s="55">
        <v>30</v>
      </c>
      <c r="G34" s="56"/>
      <c r="H34" s="84">
        <v>30</v>
      </c>
      <c r="I34" s="53">
        <v>5</v>
      </c>
      <c r="J34" s="59">
        <v>60</v>
      </c>
      <c r="K34" s="47">
        <f t="shared" si="5"/>
        <v>60</v>
      </c>
      <c r="L34" s="47">
        <f t="shared" si="6"/>
        <v>65</v>
      </c>
      <c r="M34" s="47">
        <v>30</v>
      </c>
      <c r="N34" s="47">
        <f t="shared" si="7"/>
        <v>125</v>
      </c>
      <c r="O34" s="60" t="s">
        <v>26</v>
      </c>
      <c r="P34" s="272"/>
      <c r="Q34" s="337">
        <f t="shared" si="8"/>
        <v>0</v>
      </c>
      <c r="R34" s="337">
        <f t="shared" si="9"/>
        <v>25</v>
      </c>
    </row>
    <row r="35" spans="1:18" ht="15">
      <c r="A35" s="355">
        <v>8</v>
      </c>
      <c r="B35" s="31" t="s">
        <v>51</v>
      </c>
      <c r="C35" s="85">
        <v>5</v>
      </c>
      <c r="D35" s="296">
        <v>5</v>
      </c>
      <c r="E35" s="87" t="s">
        <v>32</v>
      </c>
      <c r="F35" s="55">
        <v>30</v>
      </c>
      <c r="G35" s="56"/>
      <c r="H35" s="84">
        <v>30</v>
      </c>
      <c r="I35" s="53">
        <v>5</v>
      </c>
      <c r="J35" s="59">
        <v>60</v>
      </c>
      <c r="K35" s="59">
        <f t="shared" si="5"/>
        <v>60</v>
      </c>
      <c r="L35" s="59">
        <f t="shared" si="6"/>
        <v>65</v>
      </c>
      <c r="M35" s="59">
        <v>30</v>
      </c>
      <c r="N35" s="59">
        <f t="shared" si="7"/>
        <v>125</v>
      </c>
      <c r="O35" s="60" t="s">
        <v>33</v>
      </c>
      <c r="P35" s="272"/>
      <c r="Q35" s="337">
        <f t="shared" si="8"/>
        <v>0</v>
      </c>
      <c r="R35" s="337">
        <f t="shared" si="9"/>
        <v>25</v>
      </c>
    </row>
    <row r="36" spans="1:18" ht="15">
      <c r="A36" s="36"/>
      <c r="B36" s="37" t="s">
        <v>52</v>
      </c>
      <c r="C36" s="85"/>
      <c r="D36" s="296"/>
      <c r="E36" s="87"/>
      <c r="F36" s="55"/>
      <c r="G36" s="56"/>
      <c r="H36" s="84"/>
      <c r="I36" s="53"/>
      <c r="J36" s="59"/>
      <c r="K36" s="59"/>
      <c r="L36" s="59"/>
      <c r="M36" s="59"/>
      <c r="N36" s="59"/>
      <c r="O36" s="60"/>
      <c r="P36" s="272"/>
      <c r="Q36" s="337">
        <f t="shared" si="8"/>
        <v>0</v>
      </c>
      <c r="R36" s="337"/>
    </row>
    <row r="37" spans="1:18" ht="15">
      <c r="A37" s="36"/>
      <c r="B37" s="37" t="s">
        <v>53</v>
      </c>
      <c r="C37" s="85"/>
      <c r="D37" s="296"/>
      <c r="E37" s="87"/>
      <c r="F37" s="111"/>
      <c r="G37" s="112"/>
      <c r="H37" s="308"/>
      <c r="I37" s="309"/>
      <c r="J37" s="115"/>
      <c r="K37" s="115"/>
      <c r="L37" s="115"/>
      <c r="M37" s="115"/>
      <c r="N37" s="115"/>
      <c r="O37" s="116"/>
      <c r="P37" s="272"/>
      <c r="Q37" s="337"/>
      <c r="R37" s="337"/>
    </row>
    <row r="38" spans="1:18" ht="15">
      <c r="A38" s="36"/>
      <c r="B38" s="37" t="s">
        <v>140</v>
      </c>
      <c r="C38" s="85"/>
      <c r="D38" s="296"/>
      <c r="E38" s="87"/>
      <c r="F38" s="88"/>
      <c r="G38" s="89"/>
      <c r="H38" s="90"/>
      <c r="I38" s="91"/>
      <c r="J38" s="92"/>
      <c r="K38" s="93"/>
      <c r="L38" s="92"/>
      <c r="M38" s="92"/>
      <c r="N38" s="92"/>
      <c r="O38" s="94"/>
      <c r="P38" s="356"/>
      <c r="Q38" s="337"/>
      <c r="R38" s="337"/>
    </row>
    <row r="39" spans="1:18" ht="15.75">
      <c r="A39" s="354"/>
      <c r="B39" s="68" t="s">
        <v>54</v>
      </c>
      <c r="C39" s="95"/>
      <c r="D39" s="95"/>
      <c r="E39" s="96"/>
      <c r="F39" s="95"/>
      <c r="G39" s="95"/>
      <c r="H39" s="95"/>
      <c r="I39" s="95"/>
      <c r="J39" s="95"/>
      <c r="K39" s="97"/>
      <c r="L39" s="95"/>
      <c r="M39" s="95"/>
      <c r="N39" s="95"/>
      <c r="O39" s="95"/>
      <c r="P39" s="69"/>
      <c r="Q39" s="337"/>
      <c r="R39" s="337"/>
    </row>
    <row r="40" spans="1:18" ht="15">
      <c r="A40" s="36">
        <v>1</v>
      </c>
      <c r="B40" s="37" t="s">
        <v>55</v>
      </c>
      <c r="C40" s="98">
        <v>1</v>
      </c>
      <c r="D40" s="99">
        <v>5</v>
      </c>
      <c r="E40" s="54" t="s">
        <v>40</v>
      </c>
      <c r="F40" s="55">
        <v>30</v>
      </c>
      <c r="G40" s="56"/>
      <c r="H40" s="57">
        <v>30</v>
      </c>
      <c r="I40" s="58">
        <v>5</v>
      </c>
      <c r="J40" s="59">
        <v>60</v>
      </c>
      <c r="K40" s="47">
        <f aca="true" t="shared" si="10" ref="K40:K54">F40+G40+H40</f>
        <v>60</v>
      </c>
      <c r="L40" s="47">
        <f aca="true" t="shared" si="11" ref="L40:L54">F40+G40+H40+I40</f>
        <v>65</v>
      </c>
      <c r="M40" s="47">
        <v>30</v>
      </c>
      <c r="N40" s="47">
        <f aca="true" t="shared" si="12" ref="N40:N54">J40+L40</f>
        <v>125</v>
      </c>
      <c r="O40" s="60" t="s">
        <v>26</v>
      </c>
      <c r="P40" s="272"/>
      <c r="Q40" s="337">
        <f aca="true" t="shared" si="13" ref="Q40:Q54">IF(E40="Egz.",1,0)</f>
        <v>1</v>
      </c>
      <c r="R40" s="337">
        <f aca="true" t="shared" si="14" ref="R40:R54">N40/D40</f>
        <v>25</v>
      </c>
    </row>
    <row r="41" spans="1:18" ht="15">
      <c r="A41" s="36">
        <v>2</v>
      </c>
      <c r="B41" s="37" t="s">
        <v>56</v>
      </c>
      <c r="C41" s="98">
        <v>1</v>
      </c>
      <c r="D41" s="99">
        <v>5.5</v>
      </c>
      <c r="E41" s="54" t="s">
        <v>40</v>
      </c>
      <c r="F41" s="55">
        <v>30</v>
      </c>
      <c r="G41" s="56"/>
      <c r="H41" s="57">
        <v>45</v>
      </c>
      <c r="I41" s="58">
        <v>5</v>
      </c>
      <c r="J41" s="59">
        <v>60</v>
      </c>
      <c r="K41" s="47">
        <f t="shared" si="10"/>
        <v>75</v>
      </c>
      <c r="L41" s="47">
        <f t="shared" si="11"/>
        <v>80</v>
      </c>
      <c r="M41" s="47">
        <v>45</v>
      </c>
      <c r="N41" s="47">
        <f t="shared" si="12"/>
        <v>140</v>
      </c>
      <c r="O41" s="60" t="s">
        <v>26</v>
      </c>
      <c r="P41" s="272"/>
      <c r="Q41" s="337">
        <f t="shared" si="13"/>
        <v>1</v>
      </c>
      <c r="R41" s="337">
        <f t="shared" si="14"/>
        <v>25.454545454545453</v>
      </c>
    </row>
    <row r="42" spans="1:18" ht="15">
      <c r="A42" s="36">
        <v>3</v>
      </c>
      <c r="B42" s="37" t="s">
        <v>57</v>
      </c>
      <c r="C42" s="98">
        <v>2</v>
      </c>
      <c r="D42" s="99">
        <v>6</v>
      </c>
      <c r="E42" s="54" t="s">
        <v>40</v>
      </c>
      <c r="F42" s="55">
        <v>30</v>
      </c>
      <c r="G42" s="56"/>
      <c r="H42" s="57">
        <v>45</v>
      </c>
      <c r="I42" s="58">
        <v>5</v>
      </c>
      <c r="J42" s="59">
        <v>70</v>
      </c>
      <c r="K42" s="47">
        <f t="shared" si="10"/>
        <v>75</v>
      </c>
      <c r="L42" s="47">
        <f t="shared" si="11"/>
        <v>80</v>
      </c>
      <c r="M42" s="47">
        <v>45</v>
      </c>
      <c r="N42" s="47">
        <f t="shared" si="12"/>
        <v>150</v>
      </c>
      <c r="O42" s="60" t="s">
        <v>26</v>
      </c>
      <c r="P42" s="272"/>
      <c r="Q42" s="337">
        <f t="shared" si="13"/>
        <v>1</v>
      </c>
      <c r="R42" s="337">
        <f t="shared" si="14"/>
        <v>25</v>
      </c>
    </row>
    <row r="43" spans="1:18" ht="15">
      <c r="A43" s="36">
        <v>4</v>
      </c>
      <c r="B43" s="37" t="s">
        <v>58</v>
      </c>
      <c r="C43" s="98">
        <v>2</v>
      </c>
      <c r="D43" s="99">
        <v>5</v>
      </c>
      <c r="E43" s="101" t="s">
        <v>40</v>
      </c>
      <c r="F43" s="102">
        <v>15</v>
      </c>
      <c r="G43" s="103"/>
      <c r="H43" s="104">
        <v>45</v>
      </c>
      <c r="I43" s="105">
        <v>5</v>
      </c>
      <c r="J43" s="106">
        <v>60</v>
      </c>
      <c r="K43" s="107">
        <f t="shared" si="10"/>
        <v>60</v>
      </c>
      <c r="L43" s="107">
        <f t="shared" si="11"/>
        <v>65</v>
      </c>
      <c r="M43" s="107">
        <v>45</v>
      </c>
      <c r="N43" s="107">
        <f t="shared" si="12"/>
        <v>125</v>
      </c>
      <c r="O43" s="108" t="s">
        <v>26</v>
      </c>
      <c r="P43" s="269"/>
      <c r="Q43" s="337">
        <f t="shared" si="13"/>
        <v>1</v>
      </c>
      <c r="R43" s="337">
        <f t="shared" si="14"/>
        <v>25</v>
      </c>
    </row>
    <row r="44" spans="1:18" ht="15">
      <c r="A44" s="36">
        <v>5</v>
      </c>
      <c r="B44" s="37" t="s">
        <v>59</v>
      </c>
      <c r="C44" s="98">
        <v>2</v>
      </c>
      <c r="D44" s="99">
        <v>4</v>
      </c>
      <c r="E44" s="101" t="s">
        <v>32</v>
      </c>
      <c r="F44" s="102">
        <v>15</v>
      </c>
      <c r="G44" s="103"/>
      <c r="H44" s="104">
        <v>30</v>
      </c>
      <c r="I44" s="105">
        <v>5</v>
      </c>
      <c r="J44" s="106">
        <v>50</v>
      </c>
      <c r="K44" s="106">
        <f t="shared" si="10"/>
        <v>45</v>
      </c>
      <c r="L44" s="106">
        <f t="shared" si="11"/>
        <v>50</v>
      </c>
      <c r="M44" s="106">
        <v>30</v>
      </c>
      <c r="N44" s="106">
        <f t="shared" si="12"/>
        <v>100</v>
      </c>
      <c r="O44" s="108" t="s">
        <v>26</v>
      </c>
      <c r="P44" s="269"/>
      <c r="Q44" s="337">
        <f t="shared" si="13"/>
        <v>0</v>
      </c>
      <c r="R44" s="337">
        <f t="shared" si="14"/>
        <v>25</v>
      </c>
    </row>
    <row r="45" spans="1:18" ht="15">
      <c r="A45" s="36">
        <v>6</v>
      </c>
      <c r="B45" s="37" t="s">
        <v>60</v>
      </c>
      <c r="C45" s="98">
        <v>3</v>
      </c>
      <c r="D45" s="99">
        <v>4.5</v>
      </c>
      <c r="E45" s="54" t="s">
        <v>40</v>
      </c>
      <c r="F45" s="55">
        <v>30</v>
      </c>
      <c r="G45" s="56"/>
      <c r="H45" s="57">
        <v>30</v>
      </c>
      <c r="I45" s="58">
        <v>5</v>
      </c>
      <c r="J45" s="59">
        <v>50</v>
      </c>
      <c r="K45" s="47">
        <f t="shared" si="10"/>
        <v>60</v>
      </c>
      <c r="L45" s="47">
        <f t="shared" si="11"/>
        <v>65</v>
      </c>
      <c r="M45" s="47">
        <v>30</v>
      </c>
      <c r="N45" s="47">
        <f t="shared" si="12"/>
        <v>115</v>
      </c>
      <c r="O45" s="60" t="s">
        <v>26</v>
      </c>
      <c r="P45" s="272"/>
      <c r="Q45" s="337">
        <f t="shared" si="13"/>
        <v>1</v>
      </c>
      <c r="R45" s="337">
        <f t="shared" si="14"/>
        <v>25.555555555555557</v>
      </c>
    </row>
    <row r="46" spans="1:18" ht="15">
      <c r="A46" s="36">
        <v>7</v>
      </c>
      <c r="B46" s="37" t="s">
        <v>61</v>
      </c>
      <c r="C46" s="98">
        <v>3</v>
      </c>
      <c r="D46" s="99">
        <v>1</v>
      </c>
      <c r="E46" s="54" t="s">
        <v>32</v>
      </c>
      <c r="F46" s="55">
        <v>15</v>
      </c>
      <c r="G46" s="56"/>
      <c r="H46" s="57"/>
      <c r="I46" s="58">
        <v>0</v>
      </c>
      <c r="J46" s="59">
        <v>15</v>
      </c>
      <c r="K46" s="47">
        <f t="shared" si="10"/>
        <v>15</v>
      </c>
      <c r="L46" s="47">
        <f t="shared" si="11"/>
        <v>15</v>
      </c>
      <c r="M46" s="47">
        <v>0</v>
      </c>
      <c r="N46" s="47">
        <f t="shared" si="12"/>
        <v>30</v>
      </c>
      <c r="O46" s="60" t="s">
        <v>26</v>
      </c>
      <c r="P46" s="272"/>
      <c r="Q46" s="337">
        <f t="shared" si="13"/>
        <v>0</v>
      </c>
      <c r="R46" s="337">
        <f t="shared" si="14"/>
        <v>30</v>
      </c>
    </row>
    <row r="47" spans="1:18" ht="15">
      <c r="A47" s="36">
        <v>8</v>
      </c>
      <c r="B47" s="37" t="s">
        <v>62</v>
      </c>
      <c r="C47" s="98">
        <v>3</v>
      </c>
      <c r="D47" s="99">
        <v>6</v>
      </c>
      <c r="E47" s="54" t="s">
        <v>40</v>
      </c>
      <c r="F47" s="55">
        <v>30</v>
      </c>
      <c r="G47" s="56"/>
      <c r="H47" s="57">
        <v>45</v>
      </c>
      <c r="I47" s="58">
        <v>5</v>
      </c>
      <c r="J47" s="59">
        <v>70</v>
      </c>
      <c r="K47" s="47">
        <f t="shared" si="10"/>
        <v>75</v>
      </c>
      <c r="L47" s="47">
        <f t="shared" si="11"/>
        <v>80</v>
      </c>
      <c r="M47" s="47">
        <v>45</v>
      </c>
      <c r="N47" s="47">
        <f t="shared" si="12"/>
        <v>150</v>
      </c>
      <c r="O47" s="60" t="s">
        <v>26</v>
      </c>
      <c r="P47" s="272" t="s">
        <v>34</v>
      </c>
      <c r="Q47" s="337">
        <f t="shared" si="13"/>
        <v>1</v>
      </c>
      <c r="R47" s="337">
        <f t="shared" si="14"/>
        <v>25</v>
      </c>
    </row>
    <row r="48" spans="1:18" ht="15">
      <c r="A48" s="36">
        <v>9</v>
      </c>
      <c r="B48" s="37" t="s">
        <v>63</v>
      </c>
      <c r="C48" s="98">
        <v>3</v>
      </c>
      <c r="D48" s="99">
        <v>4.5</v>
      </c>
      <c r="E48" s="54" t="s">
        <v>32</v>
      </c>
      <c r="F48" s="55">
        <v>30</v>
      </c>
      <c r="G48" s="56"/>
      <c r="H48" s="57">
        <v>30</v>
      </c>
      <c r="I48" s="58">
        <v>5</v>
      </c>
      <c r="J48" s="59">
        <v>50</v>
      </c>
      <c r="K48" s="47">
        <f t="shared" si="10"/>
        <v>60</v>
      </c>
      <c r="L48" s="47">
        <f t="shared" si="11"/>
        <v>65</v>
      </c>
      <c r="M48" s="47">
        <v>30</v>
      </c>
      <c r="N48" s="47">
        <f t="shared" si="12"/>
        <v>115</v>
      </c>
      <c r="O48" s="60" t="s">
        <v>26</v>
      </c>
      <c r="P48" s="272"/>
      <c r="Q48" s="337">
        <f t="shared" si="13"/>
        <v>0</v>
      </c>
      <c r="R48" s="337">
        <f t="shared" si="14"/>
        <v>25.555555555555557</v>
      </c>
    </row>
    <row r="49" spans="1:18" ht="15">
      <c r="A49" s="36">
        <v>10</v>
      </c>
      <c r="B49" s="37" t="s">
        <v>64</v>
      </c>
      <c r="C49" s="98">
        <v>4</v>
      </c>
      <c r="D49" s="99">
        <v>3</v>
      </c>
      <c r="E49" s="54" t="s">
        <v>32</v>
      </c>
      <c r="F49" s="55">
        <v>30</v>
      </c>
      <c r="G49" s="56"/>
      <c r="H49" s="57">
        <v>15</v>
      </c>
      <c r="I49" s="58">
        <v>5</v>
      </c>
      <c r="J49" s="59">
        <v>30</v>
      </c>
      <c r="K49" s="47">
        <f t="shared" si="10"/>
        <v>45</v>
      </c>
      <c r="L49" s="47">
        <f t="shared" si="11"/>
        <v>50</v>
      </c>
      <c r="M49" s="47">
        <v>15</v>
      </c>
      <c r="N49" s="47">
        <f t="shared" si="12"/>
        <v>80</v>
      </c>
      <c r="O49" s="60" t="s">
        <v>26</v>
      </c>
      <c r="P49" s="272"/>
      <c r="Q49" s="337">
        <f t="shared" si="13"/>
        <v>0</v>
      </c>
      <c r="R49" s="337">
        <f t="shared" si="14"/>
        <v>26.666666666666668</v>
      </c>
    </row>
    <row r="50" spans="1:18" ht="15">
      <c r="A50" s="36">
        <v>11</v>
      </c>
      <c r="B50" s="37" t="s">
        <v>65</v>
      </c>
      <c r="C50" s="98">
        <v>4</v>
      </c>
      <c r="D50" s="99">
        <v>5</v>
      </c>
      <c r="E50" s="54" t="s">
        <v>40</v>
      </c>
      <c r="F50" s="55">
        <v>30</v>
      </c>
      <c r="G50" s="56"/>
      <c r="H50" s="57">
        <v>30</v>
      </c>
      <c r="I50" s="58">
        <v>5</v>
      </c>
      <c r="J50" s="59">
        <v>60</v>
      </c>
      <c r="K50" s="47">
        <f t="shared" si="10"/>
        <v>60</v>
      </c>
      <c r="L50" s="47">
        <f t="shared" si="11"/>
        <v>65</v>
      </c>
      <c r="M50" s="47">
        <v>30</v>
      </c>
      <c r="N50" s="47">
        <f t="shared" si="12"/>
        <v>125</v>
      </c>
      <c r="O50" s="60" t="s">
        <v>26</v>
      </c>
      <c r="P50" s="272"/>
      <c r="Q50" s="337">
        <f t="shared" si="13"/>
        <v>1</v>
      </c>
      <c r="R50" s="337">
        <f t="shared" si="14"/>
        <v>25</v>
      </c>
    </row>
    <row r="51" spans="1:18" ht="15">
      <c r="A51" s="36">
        <v>12</v>
      </c>
      <c r="B51" s="37" t="s">
        <v>66</v>
      </c>
      <c r="C51" s="98">
        <v>4</v>
      </c>
      <c r="D51" s="99">
        <v>5</v>
      </c>
      <c r="E51" s="54" t="s">
        <v>40</v>
      </c>
      <c r="F51" s="55">
        <v>30</v>
      </c>
      <c r="G51" s="56"/>
      <c r="H51" s="57">
        <v>30</v>
      </c>
      <c r="I51" s="58">
        <v>7</v>
      </c>
      <c r="J51" s="59">
        <v>60</v>
      </c>
      <c r="K51" s="47">
        <f t="shared" si="10"/>
        <v>60</v>
      </c>
      <c r="L51" s="47">
        <f t="shared" si="11"/>
        <v>67</v>
      </c>
      <c r="M51" s="47">
        <v>30</v>
      </c>
      <c r="N51" s="47">
        <f t="shared" si="12"/>
        <v>127</v>
      </c>
      <c r="O51" s="60" t="s">
        <v>26</v>
      </c>
      <c r="P51" s="272"/>
      <c r="Q51" s="337">
        <f t="shared" si="13"/>
        <v>1</v>
      </c>
      <c r="R51" s="337">
        <f t="shared" si="14"/>
        <v>25.4</v>
      </c>
    </row>
    <row r="52" spans="1:18" ht="15">
      <c r="A52" s="36">
        <v>13</v>
      </c>
      <c r="B52" s="37" t="s">
        <v>67</v>
      </c>
      <c r="C52" s="98">
        <v>4</v>
      </c>
      <c r="D52" s="99">
        <v>5</v>
      </c>
      <c r="E52" s="54" t="s">
        <v>40</v>
      </c>
      <c r="F52" s="55">
        <v>30</v>
      </c>
      <c r="G52" s="56"/>
      <c r="H52" s="57">
        <v>30</v>
      </c>
      <c r="I52" s="58">
        <v>5</v>
      </c>
      <c r="J52" s="59">
        <v>60</v>
      </c>
      <c r="K52" s="47">
        <f t="shared" si="10"/>
        <v>60</v>
      </c>
      <c r="L52" s="47">
        <f t="shared" si="11"/>
        <v>65</v>
      </c>
      <c r="M52" s="47">
        <v>30</v>
      </c>
      <c r="N52" s="47">
        <f t="shared" si="12"/>
        <v>125</v>
      </c>
      <c r="O52" s="60" t="s">
        <v>26</v>
      </c>
      <c r="P52" s="272"/>
      <c r="Q52" s="337">
        <f t="shared" si="13"/>
        <v>1</v>
      </c>
      <c r="R52" s="337">
        <f t="shared" si="14"/>
        <v>25</v>
      </c>
    </row>
    <row r="53" spans="1:18" ht="15">
      <c r="A53" s="36">
        <v>14</v>
      </c>
      <c r="B53" s="37" t="s">
        <v>68</v>
      </c>
      <c r="C53" s="98">
        <v>4</v>
      </c>
      <c r="D53" s="99">
        <v>5</v>
      </c>
      <c r="E53" s="54" t="s">
        <v>32</v>
      </c>
      <c r="F53" s="55">
        <v>30</v>
      </c>
      <c r="G53" s="56"/>
      <c r="H53" s="57">
        <v>30</v>
      </c>
      <c r="I53" s="58">
        <v>3</v>
      </c>
      <c r="J53" s="59">
        <v>62</v>
      </c>
      <c r="K53" s="47">
        <f t="shared" si="10"/>
        <v>60</v>
      </c>
      <c r="L53" s="47">
        <f t="shared" si="11"/>
        <v>63</v>
      </c>
      <c r="M53" s="47">
        <v>30</v>
      </c>
      <c r="N53" s="47">
        <f t="shared" si="12"/>
        <v>125</v>
      </c>
      <c r="O53" s="60" t="s">
        <v>26</v>
      </c>
      <c r="P53" s="272"/>
      <c r="Q53" s="337">
        <f t="shared" si="13"/>
        <v>0</v>
      </c>
      <c r="R53" s="337">
        <f t="shared" si="14"/>
        <v>25</v>
      </c>
    </row>
    <row r="54" spans="1:18" ht="15">
      <c r="A54" s="36">
        <v>15</v>
      </c>
      <c r="B54" s="31" t="s">
        <v>69</v>
      </c>
      <c r="C54" s="98">
        <v>5</v>
      </c>
      <c r="D54" s="99">
        <v>4.5</v>
      </c>
      <c r="E54" s="54" t="s">
        <v>32</v>
      </c>
      <c r="F54" s="55">
        <v>30</v>
      </c>
      <c r="G54" s="56"/>
      <c r="H54" s="57">
        <v>30</v>
      </c>
      <c r="I54" s="58">
        <v>5</v>
      </c>
      <c r="J54" s="59">
        <v>50</v>
      </c>
      <c r="K54" s="59">
        <f t="shared" si="10"/>
        <v>60</v>
      </c>
      <c r="L54" s="59">
        <f t="shared" si="11"/>
        <v>65</v>
      </c>
      <c r="M54" s="59">
        <v>30</v>
      </c>
      <c r="N54" s="59">
        <f t="shared" si="12"/>
        <v>115</v>
      </c>
      <c r="O54" s="108" t="s">
        <v>33</v>
      </c>
      <c r="P54" s="272"/>
      <c r="Q54" s="337">
        <f t="shared" si="13"/>
        <v>0</v>
      </c>
      <c r="R54" s="337">
        <f t="shared" si="14"/>
        <v>25.555555555555557</v>
      </c>
    </row>
    <row r="55" spans="1:18" ht="15">
      <c r="A55" s="36"/>
      <c r="B55" s="37" t="s">
        <v>70</v>
      </c>
      <c r="C55" s="98"/>
      <c r="D55" s="357"/>
      <c r="E55" s="54"/>
      <c r="F55" s="55"/>
      <c r="G55" s="56"/>
      <c r="H55" s="57"/>
      <c r="I55" s="58"/>
      <c r="J55" s="59"/>
      <c r="K55" s="59"/>
      <c r="L55" s="59"/>
      <c r="M55" s="59"/>
      <c r="N55" s="59"/>
      <c r="O55" s="108"/>
      <c r="P55" s="269"/>
      <c r="Q55" s="337"/>
      <c r="R55" s="337"/>
    </row>
    <row r="56" spans="1:18" ht="15">
      <c r="A56" s="36"/>
      <c r="B56" s="37" t="s">
        <v>71</v>
      </c>
      <c r="C56" s="358"/>
      <c r="D56" s="357"/>
      <c r="E56" s="54"/>
      <c r="F56" s="55"/>
      <c r="G56" s="56"/>
      <c r="H56" s="57"/>
      <c r="I56" s="58"/>
      <c r="J56" s="59"/>
      <c r="K56" s="59"/>
      <c r="L56" s="59"/>
      <c r="M56" s="59"/>
      <c r="N56" s="59"/>
      <c r="O56" s="108"/>
      <c r="P56" s="269"/>
      <c r="Q56" s="337"/>
      <c r="R56" s="337"/>
    </row>
    <row r="57" spans="1:18" ht="15">
      <c r="A57" s="36">
        <v>16</v>
      </c>
      <c r="B57" s="37" t="s">
        <v>72</v>
      </c>
      <c r="C57" s="98">
        <v>5</v>
      </c>
      <c r="D57" s="99">
        <v>5</v>
      </c>
      <c r="E57" s="54" t="s">
        <v>40</v>
      </c>
      <c r="F57" s="55">
        <v>30</v>
      </c>
      <c r="G57" s="56"/>
      <c r="H57" s="57">
        <v>30</v>
      </c>
      <c r="I57" s="58">
        <v>9</v>
      </c>
      <c r="J57" s="59">
        <v>69</v>
      </c>
      <c r="K57" s="59">
        <f aca="true" t="shared" si="15" ref="K57:K62">F57+G57+H57</f>
        <v>60</v>
      </c>
      <c r="L57" s="59">
        <f aca="true" t="shared" si="16" ref="L57:L62">F57+G57+H57+I57</f>
        <v>69</v>
      </c>
      <c r="M57" s="59">
        <v>30</v>
      </c>
      <c r="N57" s="59">
        <f aca="true" t="shared" si="17" ref="N57:N62">J57+L57</f>
        <v>138</v>
      </c>
      <c r="O57" s="60" t="s">
        <v>26</v>
      </c>
      <c r="P57" s="272"/>
      <c r="Q57" s="337">
        <f aca="true" t="shared" si="18" ref="Q57:Q62">IF(E57="Egz.",1,0)</f>
        <v>1</v>
      </c>
      <c r="R57" s="337">
        <f aca="true" t="shared" si="19" ref="R57:R62">N57/D57</f>
        <v>27.6</v>
      </c>
    </row>
    <row r="58" spans="1:18" ht="15">
      <c r="A58" s="36">
        <v>17</v>
      </c>
      <c r="B58" s="37" t="s">
        <v>73</v>
      </c>
      <c r="C58" s="98">
        <v>5</v>
      </c>
      <c r="D58" s="99">
        <v>5</v>
      </c>
      <c r="E58" s="54" t="s">
        <v>40</v>
      </c>
      <c r="F58" s="55">
        <v>30</v>
      </c>
      <c r="G58" s="56"/>
      <c r="H58" s="57">
        <v>30</v>
      </c>
      <c r="I58" s="58">
        <v>5</v>
      </c>
      <c r="J58" s="59">
        <v>60</v>
      </c>
      <c r="K58" s="59">
        <f t="shared" si="15"/>
        <v>60</v>
      </c>
      <c r="L58" s="59">
        <f t="shared" si="16"/>
        <v>65</v>
      </c>
      <c r="M58" s="59">
        <v>30</v>
      </c>
      <c r="N58" s="59">
        <f t="shared" si="17"/>
        <v>125</v>
      </c>
      <c r="O58" s="60" t="s">
        <v>26</v>
      </c>
      <c r="P58" s="272"/>
      <c r="Q58" s="337">
        <f t="shared" si="18"/>
        <v>1</v>
      </c>
      <c r="R58" s="337">
        <f t="shared" si="19"/>
        <v>25</v>
      </c>
    </row>
    <row r="59" spans="1:18" ht="15">
      <c r="A59" s="36">
        <v>18</v>
      </c>
      <c r="B59" s="37" t="s">
        <v>74</v>
      </c>
      <c r="C59" s="98">
        <v>6</v>
      </c>
      <c r="D59" s="99">
        <v>5</v>
      </c>
      <c r="E59" s="54" t="s">
        <v>40</v>
      </c>
      <c r="F59" s="55">
        <v>30</v>
      </c>
      <c r="G59" s="56"/>
      <c r="H59" s="57">
        <v>30</v>
      </c>
      <c r="I59" s="58">
        <v>5</v>
      </c>
      <c r="J59" s="59">
        <v>60</v>
      </c>
      <c r="K59" s="59">
        <f t="shared" si="15"/>
        <v>60</v>
      </c>
      <c r="L59" s="59">
        <f t="shared" si="16"/>
        <v>65</v>
      </c>
      <c r="M59" s="59">
        <v>30</v>
      </c>
      <c r="N59" s="59">
        <f t="shared" si="17"/>
        <v>125</v>
      </c>
      <c r="O59" s="108" t="s">
        <v>33</v>
      </c>
      <c r="P59" s="272"/>
      <c r="Q59" s="337">
        <f t="shared" si="18"/>
        <v>1</v>
      </c>
      <c r="R59" s="337">
        <f t="shared" si="19"/>
        <v>25</v>
      </c>
    </row>
    <row r="60" spans="1:18" ht="15">
      <c r="A60" s="36">
        <v>19</v>
      </c>
      <c r="B60" s="37" t="s">
        <v>75</v>
      </c>
      <c r="C60" s="98">
        <v>6</v>
      </c>
      <c r="D60" s="99">
        <v>5</v>
      </c>
      <c r="E60" s="54" t="s">
        <v>40</v>
      </c>
      <c r="F60" s="55">
        <v>30</v>
      </c>
      <c r="G60" s="56"/>
      <c r="H60" s="57">
        <v>30</v>
      </c>
      <c r="I60" s="58">
        <v>5</v>
      </c>
      <c r="J60" s="59">
        <v>60</v>
      </c>
      <c r="K60" s="59">
        <f t="shared" si="15"/>
        <v>60</v>
      </c>
      <c r="L60" s="59">
        <f t="shared" si="16"/>
        <v>65</v>
      </c>
      <c r="M60" s="59">
        <v>30</v>
      </c>
      <c r="N60" s="59">
        <f t="shared" si="17"/>
        <v>125</v>
      </c>
      <c r="O60" s="60" t="s">
        <v>26</v>
      </c>
      <c r="P60" s="272"/>
      <c r="Q60" s="337">
        <f t="shared" si="18"/>
        <v>1</v>
      </c>
      <c r="R60" s="337">
        <f t="shared" si="19"/>
        <v>25</v>
      </c>
    </row>
    <row r="62" spans="1:18" ht="15">
      <c r="A62" s="61">
        <v>20</v>
      </c>
      <c r="B62" s="31" t="s">
        <v>77</v>
      </c>
      <c r="C62" s="98">
        <v>7</v>
      </c>
      <c r="D62" s="99">
        <v>5</v>
      </c>
      <c r="E62" s="54" t="s">
        <v>40</v>
      </c>
      <c r="F62" s="55">
        <v>30</v>
      </c>
      <c r="G62" s="56"/>
      <c r="H62" s="57">
        <v>30</v>
      </c>
      <c r="I62" s="58">
        <v>5</v>
      </c>
      <c r="J62" s="59">
        <v>60</v>
      </c>
      <c r="K62" s="59">
        <f t="shared" si="15"/>
        <v>60</v>
      </c>
      <c r="L62" s="59">
        <f t="shared" si="16"/>
        <v>65</v>
      </c>
      <c r="M62" s="59">
        <v>30</v>
      </c>
      <c r="N62" s="59">
        <f t="shared" si="17"/>
        <v>125</v>
      </c>
      <c r="O62" s="60" t="s">
        <v>33</v>
      </c>
      <c r="P62" s="44"/>
      <c r="Q62" s="4">
        <f t="shared" si="18"/>
        <v>1</v>
      </c>
      <c r="R62" s="4">
        <f t="shared" si="19"/>
        <v>25</v>
      </c>
    </row>
    <row r="63" spans="1:16" ht="15">
      <c r="A63" s="61"/>
      <c r="B63" s="37" t="s">
        <v>159</v>
      </c>
      <c r="C63" s="98"/>
      <c r="D63" s="99"/>
      <c r="E63" s="54"/>
      <c r="F63" s="55"/>
      <c r="G63" s="56"/>
      <c r="H63" s="57"/>
      <c r="I63" s="58"/>
      <c r="J63" s="59"/>
      <c r="K63" s="59"/>
      <c r="L63" s="59"/>
      <c r="M63" s="59"/>
      <c r="N63" s="59"/>
      <c r="O63" s="60"/>
      <c r="P63" s="44"/>
    </row>
    <row r="64" spans="1:16" ht="15">
      <c r="A64" s="61"/>
      <c r="B64" s="37" t="s">
        <v>78</v>
      </c>
      <c r="C64" s="98"/>
      <c r="D64" s="99"/>
      <c r="E64" s="54"/>
      <c r="F64" s="111"/>
      <c r="G64" s="112"/>
      <c r="H64" s="113"/>
      <c r="I64" s="114"/>
      <c r="J64" s="115"/>
      <c r="K64" s="115"/>
      <c r="L64" s="115"/>
      <c r="M64" s="115"/>
      <c r="N64" s="115"/>
      <c r="O64" s="116"/>
      <c r="P64" s="44"/>
    </row>
    <row r="65" spans="1:16" ht="15">
      <c r="A65" s="61"/>
      <c r="B65" s="37" t="s">
        <v>79</v>
      </c>
      <c r="C65" s="98"/>
      <c r="D65" s="99"/>
      <c r="E65" s="54"/>
      <c r="F65" s="117"/>
      <c r="G65" s="118"/>
      <c r="H65" s="119"/>
      <c r="I65" s="120"/>
      <c r="J65" s="93"/>
      <c r="K65" s="93"/>
      <c r="L65" s="93"/>
      <c r="M65" s="93"/>
      <c r="N65" s="93"/>
      <c r="O65" s="121"/>
      <c r="P65" s="44"/>
    </row>
    <row r="66" spans="1:16" ht="15">
      <c r="A66" s="73"/>
      <c r="B66" s="49" t="s">
        <v>80</v>
      </c>
      <c r="C66" s="122"/>
      <c r="D66" s="106"/>
      <c r="E66" s="101"/>
      <c r="F66" s="123"/>
      <c r="G66" s="124"/>
      <c r="H66" s="125"/>
      <c r="I66" s="126"/>
      <c r="J66" s="127"/>
      <c r="K66" s="127"/>
      <c r="L66" s="127"/>
      <c r="M66" s="127"/>
      <c r="N66" s="127"/>
      <c r="O66" s="128"/>
      <c r="P66" s="109"/>
    </row>
    <row r="67" spans="1:16" ht="15.75">
      <c r="A67" s="61"/>
      <c r="B67" s="68" t="s">
        <v>81</v>
      </c>
      <c r="C67" s="69"/>
      <c r="D67" s="69"/>
      <c r="E67" s="70"/>
      <c r="F67" s="69"/>
      <c r="G67" s="69"/>
      <c r="H67" s="69"/>
      <c r="I67" s="69"/>
      <c r="J67" s="69"/>
      <c r="K67" s="97"/>
      <c r="L67" s="69"/>
      <c r="M67" s="69"/>
      <c r="N67" s="69"/>
      <c r="O67" s="69"/>
      <c r="P67" s="72"/>
    </row>
    <row r="68" spans="1:18" ht="15.75" thickBot="1">
      <c r="A68" s="73">
        <v>1</v>
      </c>
      <c r="B68" s="129" t="s">
        <v>82</v>
      </c>
      <c r="C68" s="100">
        <v>1</v>
      </c>
      <c r="D68" s="99">
        <v>6</v>
      </c>
      <c r="E68" s="101" t="s">
        <v>40</v>
      </c>
      <c r="F68" s="130">
        <v>30</v>
      </c>
      <c r="G68" s="131">
        <v>45</v>
      </c>
      <c r="H68" s="132"/>
      <c r="I68" s="133">
        <v>5</v>
      </c>
      <c r="J68" s="134">
        <v>70</v>
      </c>
      <c r="K68" s="135">
        <f aca="true" t="shared" si="20" ref="K68:K73">F68+G68+H68</f>
        <v>75</v>
      </c>
      <c r="L68" s="135">
        <f aca="true" t="shared" si="21" ref="L68:L73">F68+G68+H68+I68</f>
        <v>80</v>
      </c>
      <c r="M68" s="135">
        <v>45</v>
      </c>
      <c r="N68" s="135">
        <f aca="true" t="shared" si="22" ref="N68:N73">J68+L68</f>
        <v>150</v>
      </c>
      <c r="O68" s="136" t="s">
        <v>26</v>
      </c>
      <c r="P68" s="109" t="s">
        <v>44</v>
      </c>
      <c r="Q68" s="4">
        <f>IF(E68="Egz.",1,0)</f>
        <v>1</v>
      </c>
      <c r="R68" s="4">
        <f>N68/D68</f>
        <v>25</v>
      </c>
    </row>
    <row r="69" spans="1:16" ht="15">
      <c r="A69" s="73">
        <v>2</v>
      </c>
      <c r="B69" s="37" t="s">
        <v>163</v>
      </c>
      <c r="C69" s="52">
        <v>2</v>
      </c>
      <c r="D69" s="62">
        <v>6</v>
      </c>
      <c r="E69" s="67" t="s">
        <v>40</v>
      </c>
      <c r="F69" s="63">
        <v>30</v>
      </c>
      <c r="G69" s="64">
        <v>45</v>
      </c>
      <c r="H69" s="79"/>
      <c r="I69" s="62">
        <v>5</v>
      </c>
      <c r="J69" s="66">
        <v>70</v>
      </c>
      <c r="K69" s="47">
        <f t="shared" si="20"/>
        <v>75</v>
      </c>
      <c r="L69" s="59">
        <f t="shared" si="21"/>
        <v>80</v>
      </c>
      <c r="M69" s="59">
        <v>30</v>
      </c>
      <c r="N69" s="59">
        <f t="shared" si="22"/>
        <v>150</v>
      </c>
      <c r="O69" s="80" t="s">
        <v>26</v>
      </c>
      <c r="P69" s="109"/>
    </row>
    <row r="70" spans="1:18" ht="15">
      <c r="A70" s="73">
        <v>3</v>
      </c>
      <c r="B70" s="37" t="s">
        <v>83</v>
      </c>
      <c r="C70" s="100">
        <v>2</v>
      </c>
      <c r="D70" s="99">
        <v>5</v>
      </c>
      <c r="E70" s="101" t="s">
        <v>40</v>
      </c>
      <c r="F70" s="102">
        <v>30</v>
      </c>
      <c r="G70" s="103">
        <v>30</v>
      </c>
      <c r="H70" s="104"/>
      <c r="I70" s="65">
        <v>5</v>
      </c>
      <c r="J70" s="66">
        <v>60</v>
      </c>
      <c r="K70" s="59">
        <f t="shared" si="20"/>
        <v>60</v>
      </c>
      <c r="L70" s="59">
        <f t="shared" si="21"/>
        <v>65</v>
      </c>
      <c r="M70" s="59">
        <v>30</v>
      </c>
      <c r="N70" s="59">
        <f t="shared" si="22"/>
        <v>125</v>
      </c>
      <c r="O70" s="60" t="s">
        <v>26</v>
      </c>
      <c r="P70" s="109" t="s">
        <v>44</v>
      </c>
      <c r="Q70" s="4">
        <f>IF(E70="Egz.",1,0)</f>
        <v>1</v>
      </c>
      <c r="R70" s="4">
        <f>N70/D70</f>
        <v>25</v>
      </c>
    </row>
    <row r="71" spans="1:18" ht="15">
      <c r="A71" s="73">
        <v>4</v>
      </c>
      <c r="B71" s="37" t="s">
        <v>84</v>
      </c>
      <c r="C71" s="137">
        <v>5</v>
      </c>
      <c r="D71" s="138">
        <v>4</v>
      </c>
      <c r="E71" s="101" t="s">
        <v>32</v>
      </c>
      <c r="F71" s="139">
        <v>15</v>
      </c>
      <c r="G71" s="140"/>
      <c r="H71" s="141">
        <v>45</v>
      </c>
      <c r="I71" s="105">
        <v>5</v>
      </c>
      <c r="J71" s="106">
        <v>45</v>
      </c>
      <c r="K71" s="107">
        <f t="shared" si="20"/>
        <v>60</v>
      </c>
      <c r="L71" s="107">
        <f t="shared" si="21"/>
        <v>65</v>
      </c>
      <c r="M71" s="107">
        <v>45</v>
      </c>
      <c r="N71" s="107">
        <f t="shared" si="22"/>
        <v>110</v>
      </c>
      <c r="O71" s="108" t="s">
        <v>26</v>
      </c>
      <c r="P71" s="109"/>
      <c r="Q71" s="4">
        <f>IF(E71="Egz.",1,0)</f>
        <v>0</v>
      </c>
      <c r="R71" s="4">
        <f>N71/D71</f>
        <v>27.5</v>
      </c>
    </row>
    <row r="72" spans="1:18" ht="15">
      <c r="A72" s="61">
        <v>5</v>
      </c>
      <c r="B72" s="37" t="s">
        <v>76</v>
      </c>
      <c r="C72" s="98">
        <v>6</v>
      </c>
      <c r="D72" s="99">
        <v>5</v>
      </c>
      <c r="E72" s="54" t="s">
        <v>40</v>
      </c>
      <c r="F72" s="55">
        <v>30</v>
      </c>
      <c r="G72" s="56"/>
      <c r="H72" s="57">
        <v>30</v>
      </c>
      <c r="I72" s="58">
        <v>5</v>
      </c>
      <c r="J72" s="59">
        <v>60</v>
      </c>
      <c r="K72" s="59">
        <f t="shared" si="20"/>
        <v>60</v>
      </c>
      <c r="L72" s="59">
        <f t="shared" si="21"/>
        <v>65</v>
      </c>
      <c r="M72" s="59">
        <v>30</v>
      </c>
      <c r="N72" s="59">
        <f t="shared" si="22"/>
        <v>125</v>
      </c>
      <c r="O72" s="60" t="s">
        <v>26</v>
      </c>
      <c r="P72" s="44"/>
      <c r="Q72" s="4">
        <f>IF(E72="Egz.",1,0)</f>
        <v>1</v>
      </c>
      <c r="R72" s="4">
        <f>N72/D72</f>
        <v>25</v>
      </c>
    </row>
    <row r="73" spans="1:18" ht="15">
      <c r="A73" s="73">
        <v>6</v>
      </c>
      <c r="B73" s="31" t="s">
        <v>85</v>
      </c>
      <c r="C73" s="137">
        <v>5</v>
      </c>
      <c r="D73" s="138">
        <v>4</v>
      </c>
      <c r="E73" s="101" t="s">
        <v>32</v>
      </c>
      <c r="F73" s="139">
        <v>15</v>
      </c>
      <c r="G73" s="140"/>
      <c r="H73" s="141">
        <v>30</v>
      </c>
      <c r="I73" s="105">
        <v>5</v>
      </c>
      <c r="J73" s="106">
        <v>50</v>
      </c>
      <c r="K73" s="106">
        <f t="shared" si="20"/>
        <v>45</v>
      </c>
      <c r="L73" s="106">
        <f t="shared" si="21"/>
        <v>50</v>
      </c>
      <c r="M73" s="106">
        <v>30</v>
      </c>
      <c r="N73" s="106">
        <f t="shared" si="22"/>
        <v>100</v>
      </c>
      <c r="O73" s="108" t="s">
        <v>33</v>
      </c>
      <c r="P73" s="109"/>
      <c r="Q73" s="4">
        <f>IF(E73="Egz.",1,0)</f>
        <v>0</v>
      </c>
      <c r="R73" s="4">
        <f>N73/D73</f>
        <v>25</v>
      </c>
    </row>
    <row r="74" spans="1:16" ht="15">
      <c r="A74" s="73"/>
      <c r="B74" s="37" t="s">
        <v>86</v>
      </c>
      <c r="C74" s="137"/>
      <c r="D74" s="138"/>
      <c r="E74" s="101"/>
      <c r="F74" s="139"/>
      <c r="G74" s="140"/>
      <c r="H74" s="141"/>
      <c r="I74" s="105"/>
      <c r="J74" s="106"/>
      <c r="K74" s="106"/>
      <c r="L74" s="106"/>
      <c r="M74" s="106"/>
      <c r="N74" s="106"/>
      <c r="O74" s="108"/>
      <c r="P74" s="109"/>
    </row>
    <row r="75" spans="1:16" ht="15">
      <c r="A75" s="73"/>
      <c r="B75" s="37" t="s">
        <v>87</v>
      </c>
      <c r="C75" s="142"/>
      <c r="D75" s="106"/>
      <c r="E75" s="101"/>
      <c r="F75" s="139"/>
      <c r="G75" s="140"/>
      <c r="H75" s="141"/>
      <c r="I75" s="105"/>
      <c r="J75" s="106"/>
      <c r="K75" s="106"/>
      <c r="L75" s="106"/>
      <c r="M75" s="106"/>
      <c r="N75" s="106"/>
      <c r="O75" s="108"/>
      <c r="P75" s="109"/>
    </row>
    <row r="76" spans="1:18" ht="15">
      <c r="A76" s="73">
        <v>7</v>
      </c>
      <c r="B76" s="31" t="s">
        <v>88</v>
      </c>
      <c r="C76" s="100">
        <v>7</v>
      </c>
      <c r="D76" s="143">
        <v>4</v>
      </c>
      <c r="E76" s="101" t="s">
        <v>32</v>
      </c>
      <c r="F76" s="139"/>
      <c r="G76" s="140"/>
      <c r="H76" s="141">
        <v>45</v>
      </c>
      <c r="I76" s="105">
        <v>5</v>
      </c>
      <c r="J76" s="106">
        <v>50</v>
      </c>
      <c r="K76" s="106">
        <f>F76+G76+H76</f>
        <v>45</v>
      </c>
      <c r="L76" s="106">
        <f>F76+G76+H76+I76</f>
        <v>50</v>
      </c>
      <c r="M76" s="106"/>
      <c r="N76" s="106">
        <f>J76+L76</f>
        <v>100</v>
      </c>
      <c r="O76" s="108" t="s">
        <v>33</v>
      </c>
      <c r="P76" s="109"/>
      <c r="Q76" s="4">
        <f>IF(E76="Egz.",1,0)</f>
        <v>0</v>
      </c>
      <c r="R76" s="4">
        <f>N76/D76</f>
        <v>25</v>
      </c>
    </row>
    <row r="77" spans="1:16" ht="15">
      <c r="A77" s="73"/>
      <c r="B77" s="49" t="s">
        <v>89</v>
      </c>
      <c r="C77" s="100"/>
      <c r="D77" s="143"/>
      <c r="E77" s="101"/>
      <c r="F77" s="139"/>
      <c r="G77" s="140"/>
      <c r="H77" s="141"/>
      <c r="I77" s="105"/>
      <c r="J77" s="106"/>
      <c r="K77" s="106"/>
      <c r="L77" s="106"/>
      <c r="M77" s="106"/>
      <c r="N77" s="106"/>
      <c r="O77" s="108"/>
      <c r="P77" s="109"/>
    </row>
    <row r="78" spans="1:16" ht="15">
      <c r="A78" s="73"/>
      <c r="B78" s="49" t="s">
        <v>90</v>
      </c>
      <c r="C78" s="100"/>
      <c r="D78" s="143"/>
      <c r="E78" s="101"/>
      <c r="F78" s="144"/>
      <c r="G78" s="145"/>
      <c r="H78" s="146"/>
      <c r="I78" s="147"/>
      <c r="J78" s="148"/>
      <c r="K78" s="148"/>
      <c r="L78" s="148"/>
      <c r="M78" s="148"/>
      <c r="N78" s="148"/>
      <c r="O78" s="149"/>
      <c r="P78" s="109"/>
    </row>
    <row r="79" spans="1:16" ht="15.75">
      <c r="A79" s="150"/>
      <c r="B79" s="68" t="s">
        <v>91</v>
      </c>
      <c r="C79" s="69"/>
      <c r="D79" s="69"/>
      <c r="E79" s="70"/>
      <c r="F79" s="69"/>
      <c r="G79" s="69"/>
      <c r="H79" s="69"/>
      <c r="I79" s="69"/>
      <c r="J79" s="69"/>
      <c r="K79" s="71"/>
      <c r="L79" s="69"/>
      <c r="M79" s="69"/>
      <c r="N79" s="69"/>
      <c r="O79" s="69"/>
      <c r="P79" s="72"/>
    </row>
    <row r="80" spans="1:18" ht="15">
      <c r="A80" s="61">
        <v>1</v>
      </c>
      <c r="B80" s="37" t="s">
        <v>92</v>
      </c>
      <c r="C80" s="100">
        <v>6</v>
      </c>
      <c r="D80" s="143">
        <v>2.5</v>
      </c>
      <c r="E80" s="101" t="s">
        <v>32</v>
      </c>
      <c r="F80" s="130">
        <v>30</v>
      </c>
      <c r="G80" s="131"/>
      <c r="H80" s="132"/>
      <c r="I80" s="133">
        <v>3</v>
      </c>
      <c r="J80" s="134">
        <v>33</v>
      </c>
      <c r="K80" s="134">
        <f>F80+G80+H80</f>
        <v>30</v>
      </c>
      <c r="L80" s="134">
        <f>F80+G80+H80+I80</f>
        <v>33</v>
      </c>
      <c r="M80" s="134">
        <v>0</v>
      </c>
      <c r="N80" s="134">
        <f>J80+L80</f>
        <v>66</v>
      </c>
      <c r="O80" s="136" t="s">
        <v>33</v>
      </c>
      <c r="P80" s="109"/>
      <c r="Q80" s="4">
        <f>IF(E80="Egz.",1,0)</f>
        <v>0</v>
      </c>
      <c r="R80" s="4">
        <f>N80/D80</f>
        <v>26.4</v>
      </c>
    </row>
    <row r="81" spans="1:18" ht="15">
      <c r="A81" s="61">
        <v>2</v>
      </c>
      <c r="B81" s="37" t="s">
        <v>93</v>
      </c>
      <c r="C81" s="100">
        <v>6</v>
      </c>
      <c r="D81" s="143">
        <v>2.5</v>
      </c>
      <c r="E81" s="101" t="s">
        <v>32</v>
      </c>
      <c r="F81" s="139"/>
      <c r="G81" s="140"/>
      <c r="H81" s="141">
        <v>30</v>
      </c>
      <c r="I81" s="105">
        <v>8</v>
      </c>
      <c r="J81" s="106">
        <v>37</v>
      </c>
      <c r="K81" s="106">
        <f>F81+G81+H81</f>
        <v>30</v>
      </c>
      <c r="L81" s="106">
        <f>F81+G81+H81+I81</f>
        <v>38</v>
      </c>
      <c r="M81" s="106">
        <v>30</v>
      </c>
      <c r="N81" s="106">
        <f>J81+L81</f>
        <v>75</v>
      </c>
      <c r="O81" s="108" t="s">
        <v>33</v>
      </c>
      <c r="P81" s="109"/>
      <c r="Q81" s="4">
        <f>IF(E81="Egz.",1,0)</f>
        <v>0</v>
      </c>
      <c r="R81" s="4">
        <f>N81/D81</f>
        <v>30</v>
      </c>
    </row>
    <row r="82" spans="1:18" ht="15">
      <c r="A82" s="61">
        <v>3</v>
      </c>
      <c r="B82" s="37" t="s">
        <v>94</v>
      </c>
      <c r="C82" s="100">
        <v>6</v>
      </c>
      <c r="D82" s="143">
        <v>4</v>
      </c>
      <c r="E82" s="101" t="s">
        <v>32</v>
      </c>
      <c r="F82" s="139"/>
      <c r="G82" s="140"/>
      <c r="H82" s="141">
        <v>45</v>
      </c>
      <c r="I82" s="105">
        <v>5</v>
      </c>
      <c r="J82" s="106">
        <v>50</v>
      </c>
      <c r="K82" s="106">
        <f>F82+G82+H82</f>
        <v>45</v>
      </c>
      <c r="L82" s="106">
        <f>F82+G82+H82+I82</f>
        <v>50</v>
      </c>
      <c r="M82" s="106">
        <v>50</v>
      </c>
      <c r="N82" s="106">
        <f>J82+L82</f>
        <v>100</v>
      </c>
      <c r="O82" s="108" t="s">
        <v>33</v>
      </c>
      <c r="P82" s="109"/>
      <c r="Q82" s="4">
        <f>IF(E82="Egz.",1,0)</f>
        <v>0</v>
      </c>
      <c r="R82" s="4">
        <f>N82/D82</f>
        <v>25</v>
      </c>
    </row>
    <row r="83" spans="1:18" ht="15">
      <c r="A83" s="61">
        <v>4</v>
      </c>
      <c r="B83" s="49" t="s">
        <v>95</v>
      </c>
      <c r="C83" s="100">
        <v>7</v>
      </c>
      <c r="D83" s="143">
        <v>2.5</v>
      </c>
      <c r="E83" s="101" t="s">
        <v>32</v>
      </c>
      <c r="F83" s="139">
        <v>30</v>
      </c>
      <c r="G83" s="140"/>
      <c r="H83" s="141"/>
      <c r="I83" s="105">
        <v>3</v>
      </c>
      <c r="J83" s="106">
        <v>33</v>
      </c>
      <c r="K83" s="106">
        <f>F83+G83+H83</f>
        <v>30</v>
      </c>
      <c r="L83" s="106">
        <f>F83+G83+H83+I83</f>
        <v>33</v>
      </c>
      <c r="M83" s="106">
        <v>0</v>
      </c>
      <c r="N83" s="106">
        <f>J83+L83</f>
        <v>66</v>
      </c>
      <c r="O83" s="108" t="s">
        <v>33</v>
      </c>
      <c r="P83" s="109"/>
      <c r="Q83" s="4">
        <f>IF(E83="Egz.",1,0)</f>
        <v>0</v>
      </c>
      <c r="R83" s="4">
        <f>N83/D83</f>
        <v>26.4</v>
      </c>
    </row>
    <row r="84" spans="1:18" ht="15">
      <c r="A84" s="61">
        <v>5</v>
      </c>
      <c r="B84" s="37" t="s">
        <v>96</v>
      </c>
      <c r="C84" s="100">
        <v>7</v>
      </c>
      <c r="D84" s="143">
        <v>3.5</v>
      </c>
      <c r="E84" s="101" t="s">
        <v>32</v>
      </c>
      <c r="F84" s="139"/>
      <c r="G84" s="140"/>
      <c r="H84" s="141">
        <v>45</v>
      </c>
      <c r="I84" s="105">
        <v>7</v>
      </c>
      <c r="J84" s="106">
        <v>52</v>
      </c>
      <c r="K84" s="106">
        <f>F84+G84+H84</f>
        <v>45</v>
      </c>
      <c r="L84" s="106">
        <f>F84+G84+H84+I84</f>
        <v>52</v>
      </c>
      <c r="M84" s="106">
        <v>45</v>
      </c>
      <c r="N84" s="106">
        <f>J84+L84</f>
        <v>104</v>
      </c>
      <c r="O84" s="108" t="s">
        <v>33</v>
      </c>
      <c r="P84" s="109"/>
      <c r="Q84" s="4">
        <f>IF(E84="Egz.",1,0)</f>
        <v>0</v>
      </c>
      <c r="R84" s="4">
        <f>N84/D84</f>
        <v>29.714285714285715</v>
      </c>
    </row>
    <row r="85" spans="1:16" ht="15.75">
      <c r="A85" s="151"/>
      <c r="B85" s="68" t="s">
        <v>97</v>
      </c>
      <c r="C85" s="152"/>
      <c r="D85" s="152"/>
      <c r="E85" s="153"/>
      <c r="F85" s="152"/>
      <c r="G85" s="152"/>
      <c r="H85" s="152"/>
      <c r="I85" s="152"/>
      <c r="J85" s="152"/>
      <c r="K85" s="154"/>
      <c r="L85" s="152"/>
      <c r="M85" s="152"/>
      <c r="N85" s="152"/>
      <c r="O85" s="152"/>
      <c r="P85" s="155"/>
    </row>
    <row r="86" spans="1:18" ht="15">
      <c r="A86" s="61">
        <v>1</v>
      </c>
      <c r="B86" s="31" t="s">
        <v>98</v>
      </c>
      <c r="C86" s="100">
        <v>6</v>
      </c>
      <c r="D86" s="143">
        <v>6</v>
      </c>
      <c r="E86" s="101" t="s">
        <v>32</v>
      </c>
      <c r="F86" s="130"/>
      <c r="G86" s="131"/>
      <c r="H86" s="156"/>
      <c r="I86" s="133">
        <v>52</v>
      </c>
      <c r="J86" s="134">
        <v>108</v>
      </c>
      <c r="K86" s="134">
        <f>F86+G86+H86</f>
        <v>0</v>
      </c>
      <c r="L86" s="134">
        <f>F86+G86+H86+I86</f>
        <v>52</v>
      </c>
      <c r="M86" s="134">
        <v>160</v>
      </c>
      <c r="N86" s="134">
        <f>J86+L86</f>
        <v>160</v>
      </c>
      <c r="O86" s="136" t="s">
        <v>33</v>
      </c>
      <c r="P86" s="109"/>
      <c r="Q86" s="4">
        <f>IF(E86="Egz.",1,0)</f>
        <v>0</v>
      </c>
      <c r="R86" s="4">
        <f>N86/D86</f>
        <v>26.666666666666668</v>
      </c>
    </row>
    <row r="87" spans="1:18" ht="15">
      <c r="A87" s="61">
        <v>2</v>
      </c>
      <c r="B87" s="31" t="s">
        <v>99</v>
      </c>
      <c r="C87" s="100">
        <v>7</v>
      </c>
      <c r="D87" s="143">
        <v>15</v>
      </c>
      <c r="E87" s="101"/>
      <c r="F87" s="123"/>
      <c r="G87" s="124"/>
      <c r="H87" s="157"/>
      <c r="I87" s="126">
        <v>75</v>
      </c>
      <c r="J87" s="127">
        <v>300</v>
      </c>
      <c r="K87" s="127">
        <f>F87+G87+H87</f>
        <v>0</v>
      </c>
      <c r="L87" s="127">
        <f>F87+G87+H87+I87</f>
        <v>75</v>
      </c>
      <c r="M87" s="127">
        <v>125</v>
      </c>
      <c r="N87" s="127">
        <f>J87+L87</f>
        <v>375</v>
      </c>
      <c r="O87" s="128" t="s">
        <v>33</v>
      </c>
      <c r="P87" s="109"/>
      <c r="Q87" s="4">
        <f>IF(E87="Egz.",1,0)</f>
        <v>0</v>
      </c>
      <c r="R87" s="4">
        <f>N87/D87</f>
        <v>25</v>
      </c>
    </row>
    <row r="88" spans="1:16" ht="15">
      <c r="A88" s="158"/>
      <c r="B88" s="23"/>
      <c r="C88" s="159"/>
      <c r="D88" s="23"/>
      <c r="E88" s="158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1"/>
    </row>
    <row r="89" spans="1:28" ht="15.75">
      <c r="A89" s="10"/>
      <c r="B89" s="162" t="s">
        <v>100</v>
      </c>
      <c r="C89" s="163"/>
      <c r="D89" s="30" t="s">
        <v>10</v>
      </c>
      <c r="E89" s="30" t="s">
        <v>101</v>
      </c>
      <c r="F89" s="30" t="s">
        <v>102</v>
      </c>
      <c r="G89" s="30" t="s">
        <v>103</v>
      </c>
      <c r="H89" s="30" t="s">
        <v>14</v>
      </c>
      <c r="I89" s="30" t="s">
        <v>15</v>
      </c>
      <c r="J89" s="30" t="s">
        <v>16</v>
      </c>
      <c r="K89" s="30" t="s">
        <v>104</v>
      </c>
      <c r="L89" s="30" t="s">
        <v>105</v>
      </c>
      <c r="M89" s="30" t="s">
        <v>106</v>
      </c>
      <c r="N89" s="30" t="s">
        <v>107</v>
      </c>
      <c r="O89" s="164"/>
      <c r="P89" s="165"/>
      <c r="Q89" s="165"/>
      <c r="R89" s="165"/>
      <c r="S89" s="158"/>
      <c r="T89" s="158"/>
      <c r="U89" s="158"/>
      <c r="V89" s="158"/>
      <c r="W89" s="158"/>
      <c r="X89" s="158"/>
      <c r="Y89" s="166"/>
      <c r="Z89" s="166"/>
      <c r="AA89" s="166"/>
      <c r="AB89" s="167"/>
    </row>
    <row r="90" spans="1:16" ht="15.75">
      <c r="A90" s="10"/>
      <c r="B90" s="162" t="s">
        <v>108</v>
      </c>
      <c r="C90" s="81">
        <v>1</v>
      </c>
      <c r="D90" s="64">
        <f aca="true" t="shared" si="23" ref="D90:D96">SUMIF($C$14:$C$87,C90,$D$14:$D$87)</f>
        <v>30</v>
      </c>
      <c r="E90" s="64">
        <f aca="true" t="shared" si="24" ref="E90:E96">SUMIF($C$14:$C$87,C90,$Q$14:$Q$87)</f>
        <v>4</v>
      </c>
      <c r="F90" s="66">
        <f aca="true" t="shared" si="25" ref="F90:F96">SUMIF($C$14:$C$87,C90,$F$14:$F$87)</f>
        <v>162</v>
      </c>
      <c r="G90" s="66">
        <f aca="true" t="shared" si="26" ref="G90:G96">SUMIF($C$14:$C$87,C90,$G$14:$G$87)</f>
        <v>105</v>
      </c>
      <c r="H90" s="66">
        <f aca="true" t="shared" si="27" ref="H90:H96">SUMIF($C$14:$C$87,C90,$H$14:$H$87)</f>
        <v>120</v>
      </c>
      <c r="I90" s="66">
        <f aca="true" t="shared" si="28" ref="I90:I96">SUMIF($C$14:$C$87,C90,$I$14:$I$87)</f>
        <v>24</v>
      </c>
      <c r="J90" s="66">
        <f aca="true" t="shared" si="29" ref="J90:J96">SUMIF($C$14:$C$87,C90,$J$14:$J$87)</f>
        <v>355</v>
      </c>
      <c r="K90" s="66">
        <f aca="true" t="shared" si="30" ref="K90:K96">SUMIF($C$14:$C$87,C90,$K$14:$K$87)</f>
        <v>387</v>
      </c>
      <c r="L90" s="66">
        <f>SUMIF(C14:C87,C90,L14:L87)</f>
        <v>411</v>
      </c>
      <c r="M90" s="66">
        <f aca="true" t="shared" si="31" ref="M90:M96">SUMIF($C$14:$C$87,C90,$M$14:$M$87)</f>
        <v>225</v>
      </c>
      <c r="N90" s="66">
        <f aca="true" t="shared" si="32" ref="N90:N96">SUMIF($C$14:$C$87,C90,$N$14:$N$87)</f>
        <v>766</v>
      </c>
      <c r="O90" s="168"/>
      <c r="P90" s="44"/>
    </row>
    <row r="91" spans="1:16" ht="15.75">
      <c r="A91" s="10"/>
      <c r="B91" s="162" t="s">
        <v>109</v>
      </c>
      <c r="C91" s="81">
        <v>2</v>
      </c>
      <c r="D91" s="64">
        <f t="shared" si="23"/>
        <v>30</v>
      </c>
      <c r="E91" s="64">
        <f t="shared" si="24"/>
        <v>3</v>
      </c>
      <c r="F91" s="66">
        <f t="shared" si="25"/>
        <v>150</v>
      </c>
      <c r="G91" s="66">
        <f t="shared" si="26"/>
        <v>105</v>
      </c>
      <c r="H91" s="66">
        <f t="shared" si="27"/>
        <v>120</v>
      </c>
      <c r="I91" s="66">
        <f t="shared" si="28"/>
        <v>27</v>
      </c>
      <c r="J91" s="66">
        <f t="shared" si="29"/>
        <v>370</v>
      </c>
      <c r="K91" s="66">
        <f t="shared" si="30"/>
        <v>375</v>
      </c>
      <c r="L91" s="66">
        <f>SUMIF(C15:C87,C91,L15:L87)</f>
        <v>402</v>
      </c>
      <c r="M91" s="66">
        <f t="shared" si="31"/>
        <v>210</v>
      </c>
      <c r="N91" s="66">
        <f t="shared" si="32"/>
        <v>772</v>
      </c>
      <c r="O91" s="168"/>
      <c r="P91" s="44"/>
    </row>
    <row r="92" spans="1:16" ht="15.75">
      <c r="A92" s="10"/>
      <c r="B92" s="162" t="s">
        <v>110</v>
      </c>
      <c r="C92" s="169">
        <v>3</v>
      </c>
      <c r="D92" s="64">
        <f t="shared" si="23"/>
        <v>30</v>
      </c>
      <c r="E92" s="64">
        <f t="shared" si="24"/>
        <v>4</v>
      </c>
      <c r="F92" s="66">
        <f t="shared" si="25"/>
        <v>165</v>
      </c>
      <c r="G92" s="66">
        <f t="shared" si="26"/>
        <v>90</v>
      </c>
      <c r="H92" s="66">
        <f t="shared" si="27"/>
        <v>165</v>
      </c>
      <c r="I92" s="66">
        <f t="shared" si="28"/>
        <v>28</v>
      </c>
      <c r="J92" s="66">
        <f t="shared" si="29"/>
        <v>353</v>
      </c>
      <c r="K92" s="66">
        <f t="shared" si="30"/>
        <v>390</v>
      </c>
      <c r="L92" s="66">
        <f>SUMIF(C16:C87,C92,L16:L87)</f>
        <v>448</v>
      </c>
      <c r="M92" s="66">
        <f t="shared" si="31"/>
        <v>255</v>
      </c>
      <c r="N92" s="66">
        <f t="shared" si="32"/>
        <v>801</v>
      </c>
      <c r="O92" s="168"/>
      <c r="P92" s="44"/>
    </row>
    <row r="93" spans="1:16" ht="15.75">
      <c r="A93" s="10"/>
      <c r="B93" s="162" t="s">
        <v>111</v>
      </c>
      <c r="C93" s="169">
        <v>4</v>
      </c>
      <c r="D93" s="64">
        <f t="shared" si="23"/>
        <v>30</v>
      </c>
      <c r="E93" s="64">
        <f t="shared" si="24"/>
        <v>3</v>
      </c>
      <c r="F93" s="66">
        <f t="shared" si="25"/>
        <v>180</v>
      </c>
      <c r="G93" s="66">
        <f t="shared" si="26"/>
        <v>60</v>
      </c>
      <c r="H93" s="66">
        <f t="shared" si="27"/>
        <v>165</v>
      </c>
      <c r="I93" s="66">
        <f t="shared" si="28"/>
        <v>31</v>
      </c>
      <c r="J93" s="66">
        <f t="shared" si="29"/>
        <v>362</v>
      </c>
      <c r="K93" s="66">
        <f t="shared" si="30"/>
        <v>375</v>
      </c>
      <c r="L93" s="66">
        <f>SUMIF(C17:C88,C93,L17:L88)</f>
        <v>436</v>
      </c>
      <c r="M93" s="66">
        <f t="shared" si="31"/>
        <v>225</v>
      </c>
      <c r="N93" s="66">
        <f t="shared" si="32"/>
        <v>798</v>
      </c>
      <c r="O93" s="168"/>
      <c r="P93" s="44"/>
    </row>
    <row r="94" spans="1:16" ht="15.75">
      <c r="A94" s="10"/>
      <c r="B94" s="162" t="s">
        <v>112</v>
      </c>
      <c r="C94" s="169">
        <v>5</v>
      </c>
      <c r="D94" s="64">
        <f t="shared" si="23"/>
        <v>30</v>
      </c>
      <c r="E94" s="64">
        <f t="shared" si="24"/>
        <v>3</v>
      </c>
      <c r="F94" s="66">
        <f t="shared" si="25"/>
        <v>154</v>
      </c>
      <c r="G94" s="66">
        <f t="shared" si="26"/>
        <v>30</v>
      </c>
      <c r="H94" s="66">
        <f t="shared" si="27"/>
        <v>195</v>
      </c>
      <c r="I94" s="66">
        <f t="shared" si="28"/>
        <v>39</v>
      </c>
      <c r="J94" s="66">
        <f t="shared" si="29"/>
        <v>370</v>
      </c>
      <c r="K94" s="66">
        <f t="shared" si="30"/>
        <v>379</v>
      </c>
      <c r="L94" s="66">
        <f>SUMIF(C18:C89,C94,L18:L89)</f>
        <v>418</v>
      </c>
      <c r="M94" s="66">
        <f t="shared" si="31"/>
        <v>225</v>
      </c>
      <c r="N94" s="66">
        <f t="shared" si="32"/>
        <v>788</v>
      </c>
      <c r="O94" s="168"/>
      <c r="P94" s="44"/>
    </row>
    <row r="95" spans="1:18" ht="15.75">
      <c r="A95" s="10"/>
      <c r="B95" s="162" t="s">
        <v>113</v>
      </c>
      <c r="C95" s="169">
        <v>6</v>
      </c>
      <c r="D95" s="64">
        <f t="shared" si="23"/>
        <v>30</v>
      </c>
      <c r="E95" s="64">
        <f t="shared" si="24"/>
        <v>3</v>
      </c>
      <c r="F95" s="66">
        <f t="shared" si="25"/>
        <v>120</v>
      </c>
      <c r="G95" s="66">
        <f t="shared" si="26"/>
        <v>0</v>
      </c>
      <c r="H95" s="66">
        <f t="shared" si="27"/>
        <v>165</v>
      </c>
      <c r="I95" s="66">
        <f t="shared" si="28"/>
        <v>83</v>
      </c>
      <c r="J95" s="66">
        <f t="shared" si="29"/>
        <v>408</v>
      </c>
      <c r="K95" s="66">
        <f t="shared" si="30"/>
        <v>285</v>
      </c>
      <c r="L95" s="66">
        <f>SUMIF(C19:C90,C95,L19:L90)</f>
        <v>368</v>
      </c>
      <c r="M95" s="66">
        <f t="shared" si="31"/>
        <v>330</v>
      </c>
      <c r="N95" s="66">
        <f t="shared" si="32"/>
        <v>776</v>
      </c>
      <c r="O95" s="168"/>
      <c r="P95" s="44"/>
      <c r="Q95" s="170"/>
      <c r="R95" s="170"/>
    </row>
    <row r="96" spans="1:18" ht="15.75">
      <c r="A96" s="10"/>
      <c r="B96" s="162" t="s">
        <v>114</v>
      </c>
      <c r="C96" s="169">
        <v>7</v>
      </c>
      <c r="D96" s="64">
        <f t="shared" si="23"/>
        <v>30</v>
      </c>
      <c r="E96" s="64">
        <f t="shared" si="24"/>
        <v>1</v>
      </c>
      <c r="F96" s="66">
        <f t="shared" si="25"/>
        <v>60</v>
      </c>
      <c r="G96" s="66">
        <f t="shared" si="26"/>
        <v>0</v>
      </c>
      <c r="H96" s="66">
        <f t="shared" si="27"/>
        <v>120</v>
      </c>
      <c r="I96" s="66">
        <f t="shared" si="28"/>
        <v>95</v>
      </c>
      <c r="J96" s="66">
        <f t="shared" si="29"/>
        <v>495</v>
      </c>
      <c r="K96" s="66">
        <f t="shared" si="30"/>
        <v>180</v>
      </c>
      <c r="L96" s="66">
        <f>SUMIF(C20:C91,C96,L20:L91)</f>
        <v>275</v>
      </c>
      <c r="M96" s="66">
        <f t="shared" si="31"/>
        <v>200</v>
      </c>
      <c r="N96" s="66">
        <f t="shared" si="32"/>
        <v>770</v>
      </c>
      <c r="O96" s="168"/>
      <c r="P96" s="44"/>
      <c r="Q96" s="170"/>
      <c r="R96" s="170"/>
    </row>
    <row r="97" spans="1:19" ht="16.5" customHeight="1">
      <c r="A97" s="10"/>
      <c r="B97" s="171" t="s">
        <v>157</v>
      </c>
      <c r="C97" s="172"/>
      <c r="D97" s="173">
        <f>SUM(D90:D96)</f>
        <v>210</v>
      </c>
      <c r="E97" s="173">
        <f aca="true" t="shared" si="33" ref="E97:N97">SUM(E90:E96)</f>
        <v>21</v>
      </c>
      <c r="F97" s="173">
        <f t="shared" si="33"/>
        <v>991</v>
      </c>
      <c r="G97" s="173">
        <f t="shared" si="33"/>
        <v>390</v>
      </c>
      <c r="H97" s="173">
        <f t="shared" si="33"/>
        <v>1050</v>
      </c>
      <c r="I97" s="173">
        <f t="shared" si="33"/>
        <v>327</v>
      </c>
      <c r="J97" s="173">
        <f t="shared" si="33"/>
        <v>2713</v>
      </c>
      <c r="K97" s="173">
        <f t="shared" si="33"/>
        <v>2371</v>
      </c>
      <c r="L97" s="173">
        <f t="shared" si="33"/>
        <v>2758</v>
      </c>
      <c r="M97" s="173">
        <f t="shared" si="33"/>
        <v>1670</v>
      </c>
      <c r="N97" s="173">
        <f t="shared" si="33"/>
        <v>5471</v>
      </c>
      <c r="O97" s="174"/>
      <c r="P97" s="175"/>
      <c r="Q97" s="170"/>
      <c r="R97" s="170" t="s">
        <v>115</v>
      </c>
      <c r="S97">
        <f>N97/D97</f>
        <v>26.052380952380954</v>
      </c>
    </row>
    <row r="99" spans="1:19" ht="15">
      <c r="A99" s="176" t="s">
        <v>116</v>
      </c>
      <c r="B99" s="177" t="s">
        <v>117</v>
      </c>
      <c r="C99" s="178"/>
      <c r="D99" s="365" t="s">
        <v>10</v>
      </c>
      <c r="E99" s="365"/>
      <c r="F99" s="366" t="s">
        <v>118</v>
      </c>
      <c r="G99" s="366"/>
      <c r="H99" s="179"/>
      <c r="I99" s="176" t="s">
        <v>119</v>
      </c>
      <c r="J99" s="180" t="s">
        <v>120</v>
      </c>
      <c r="K99" s="181"/>
      <c r="L99" s="181"/>
      <c r="M99" s="181"/>
      <c r="N99" s="181"/>
      <c r="O99" s="182"/>
      <c r="P99" s="183"/>
      <c r="Q99" s="184"/>
      <c r="R99" s="184"/>
      <c r="S99" s="167"/>
    </row>
    <row r="100" spans="1:19" ht="15">
      <c r="A100" s="185"/>
      <c r="B100" s="186" t="s">
        <v>107</v>
      </c>
      <c r="C100" s="187"/>
      <c r="D100" s="188" t="s">
        <v>121</v>
      </c>
      <c r="E100" s="189" t="s">
        <v>122</v>
      </c>
      <c r="F100" s="190" t="s">
        <v>121</v>
      </c>
      <c r="G100" s="191" t="s">
        <v>122</v>
      </c>
      <c r="H100" s="167"/>
      <c r="I100" s="192"/>
      <c r="J100" s="193" t="s">
        <v>123</v>
      </c>
      <c r="K100" s="194"/>
      <c r="L100" s="194"/>
      <c r="M100" s="194"/>
      <c r="N100" s="194"/>
      <c r="O100" s="195" t="s">
        <v>122</v>
      </c>
      <c r="P100" s="196"/>
      <c r="Q100" s="197"/>
      <c r="R100" s="198"/>
      <c r="S100" s="199"/>
    </row>
    <row r="101" spans="1:19" ht="15">
      <c r="A101" s="200"/>
      <c r="B101" s="201"/>
      <c r="C101" s="202"/>
      <c r="D101" s="188" t="s">
        <v>124</v>
      </c>
      <c r="E101" s="203"/>
      <c r="F101" s="167"/>
      <c r="G101" s="204"/>
      <c r="H101" s="167"/>
      <c r="I101" s="192"/>
      <c r="J101" s="205" t="s">
        <v>125</v>
      </c>
      <c r="K101" s="206"/>
      <c r="L101" s="206"/>
      <c r="M101" s="206"/>
      <c r="N101" s="206"/>
      <c r="O101" s="207"/>
      <c r="P101" s="183"/>
      <c r="Q101" s="184"/>
      <c r="R101" s="184"/>
      <c r="S101" s="167"/>
    </row>
    <row r="102" spans="1:19" ht="15">
      <c r="A102" s="200"/>
      <c r="B102" s="208" t="s">
        <v>126</v>
      </c>
      <c r="C102" s="209"/>
      <c r="D102" s="210">
        <f>D97</f>
        <v>210</v>
      </c>
      <c r="E102" s="211">
        <v>1</v>
      </c>
      <c r="F102" s="212">
        <f>N97</f>
        <v>5471</v>
      </c>
      <c r="G102" s="211">
        <v>1</v>
      </c>
      <c r="H102" s="167"/>
      <c r="I102" s="367" t="s">
        <v>127</v>
      </c>
      <c r="J102" s="367"/>
      <c r="K102" s="367"/>
      <c r="L102" s="367"/>
      <c r="M102" s="213"/>
      <c r="N102" s="213"/>
      <c r="O102" s="214"/>
      <c r="P102" s="215"/>
      <c r="Q102" s="216"/>
      <c r="R102" s="216"/>
      <c r="S102" s="167"/>
    </row>
    <row r="103" spans="1:19" ht="15">
      <c r="A103" s="192">
        <v>1</v>
      </c>
      <c r="B103" s="217" t="s">
        <v>128</v>
      </c>
      <c r="C103" s="187"/>
      <c r="D103" s="368">
        <f>L97/S97</f>
        <v>105.86364467190641</v>
      </c>
      <c r="E103" s="369">
        <f>D103/D97</f>
        <v>0.5041125936757448</v>
      </c>
      <c r="F103" s="370">
        <f>L97</f>
        <v>2758</v>
      </c>
      <c r="G103" s="369">
        <f>F103/N97</f>
        <v>0.5041125936757448</v>
      </c>
      <c r="H103" s="167"/>
      <c r="I103" s="218">
        <v>1</v>
      </c>
      <c r="J103" s="219" t="s">
        <v>164</v>
      </c>
      <c r="K103" s="167"/>
      <c r="L103" s="167"/>
      <c r="M103" s="167"/>
      <c r="N103" s="167"/>
      <c r="O103" s="333">
        <v>1</v>
      </c>
      <c r="P103" s="221"/>
      <c r="Q103" s="222"/>
      <c r="R103" s="222"/>
      <c r="S103" s="223"/>
    </row>
    <row r="104" spans="1:19" ht="15">
      <c r="A104" s="224"/>
      <c r="B104" s="225" t="s">
        <v>129</v>
      </c>
      <c r="C104" s="226"/>
      <c r="D104" s="368"/>
      <c r="E104" s="369"/>
      <c r="F104" s="370"/>
      <c r="G104" s="369"/>
      <c r="H104" s="167"/>
      <c r="I104" s="227"/>
      <c r="J104" s="219"/>
      <c r="K104" s="228"/>
      <c r="L104" s="167"/>
      <c r="M104" s="167"/>
      <c r="N104" s="167"/>
      <c r="O104" s="220"/>
      <c r="P104" s="221"/>
      <c r="Q104" s="222"/>
      <c r="R104" s="222"/>
      <c r="S104" s="167"/>
    </row>
    <row r="105" spans="1:19" ht="15">
      <c r="A105" s="229">
        <v>2</v>
      </c>
      <c r="B105" s="230" t="s">
        <v>130</v>
      </c>
      <c r="C105" s="231"/>
      <c r="D105" s="232">
        <f>SUM(D28:D35)</f>
        <v>32</v>
      </c>
      <c r="E105" s="233">
        <f>D105/D97</f>
        <v>0.1523809523809524</v>
      </c>
      <c r="F105" s="234">
        <f>SUM(N28:N35)</f>
        <v>806</v>
      </c>
      <c r="G105" s="233">
        <f>F105/N97</f>
        <v>0.14732224456223725</v>
      </c>
      <c r="H105" s="167"/>
      <c r="I105" s="227"/>
      <c r="J105" s="167"/>
      <c r="K105" s="167"/>
      <c r="L105" s="167"/>
      <c r="M105" s="167"/>
      <c r="N105" s="167"/>
      <c r="O105" s="235"/>
      <c r="P105" s="221"/>
      <c r="Q105" s="222"/>
      <c r="R105" s="222"/>
      <c r="S105" s="167"/>
    </row>
    <row r="106" spans="1:19" ht="15">
      <c r="A106" s="236">
        <v>3</v>
      </c>
      <c r="B106" s="237" t="s">
        <v>131</v>
      </c>
      <c r="C106" s="238"/>
      <c r="D106" s="371">
        <f>F106/S97</f>
        <v>64.10162675927619</v>
      </c>
      <c r="E106" s="372">
        <f>D106/D97</f>
        <v>0.30524584171083896</v>
      </c>
      <c r="F106" s="373">
        <f>M97</f>
        <v>1670</v>
      </c>
      <c r="G106" s="372">
        <f>F106/N97</f>
        <v>0.30524584171083896</v>
      </c>
      <c r="H106" s="167"/>
      <c r="I106" s="227"/>
      <c r="J106" s="374"/>
      <c r="K106" s="374"/>
      <c r="L106" s="374"/>
      <c r="M106" s="240"/>
      <c r="N106" s="240"/>
      <c r="O106" s="241"/>
      <c r="P106" s="242"/>
      <c r="Q106" s="243"/>
      <c r="R106" s="243"/>
      <c r="S106" s="167"/>
    </row>
    <row r="107" spans="1:19" ht="15">
      <c r="A107" s="224"/>
      <c r="B107" s="225" t="s">
        <v>132</v>
      </c>
      <c r="C107" s="226"/>
      <c r="D107" s="371"/>
      <c r="E107" s="372"/>
      <c r="F107" s="373"/>
      <c r="G107" s="372"/>
      <c r="H107" s="167"/>
      <c r="I107" s="227"/>
      <c r="J107" s="375"/>
      <c r="K107" s="375"/>
      <c r="L107" s="375"/>
      <c r="M107" s="240"/>
      <c r="N107" s="240"/>
      <c r="O107" s="241"/>
      <c r="P107" s="242"/>
      <c r="Q107" s="243"/>
      <c r="R107" s="243"/>
      <c r="S107" s="167"/>
    </row>
    <row r="108" spans="1:19" ht="15">
      <c r="A108" s="236">
        <v>4</v>
      </c>
      <c r="B108" s="237" t="s">
        <v>133</v>
      </c>
      <c r="C108" s="238"/>
      <c r="D108" s="378">
        <f>SUM(D14:D26)</f>
        <v>14</v>
      </c>
      <c r="E108" s="372">
        <f>D108/D97</f>
        <v>0.06666666666666667</v>
      </c>
      <c r="F108" s="373">
        <f>SUM(N14:N26)</f>
        <v>474</v>
      </c>
      <c r="G108" s="372">
        <f>F108/N97</f>
        <v>0.08663864010235789</v>
      </c>
      <c r="H108" s="167"/>
      <c r="I108" s="227"/>
      <c r="J108" s="374"/>
      <c r="K108" s="374"/>
      <c r="L108" s="374"/>
      <c r="M108" s="240"/>
      <c r="N108" s="240"/>
      <c r="O108" s="244"/>
      <c r="P108" s="242"/>
      <c r="Q108" s="243"/>
      <c r="R108" s="243"/>
      <c r="S108" s="167"/>
    </row>
    <row r="109" spans="1:19" ht="15">
      <c r="A109" s="224"/>
      <c r="B109" s="225" t="s">
        <v>134</v>
      </c>
      <c r="C109" s="226"/>
      <c r="D109" s="378"/>
      <c r="E109" s="372"/>
      <c r="F109" s="373"/>
      <c r="G109" s="372"/>
      <c r="H109" s="167"/>
      <c r="I109" s="227"/>
      <c r="J109" s="374"/>
      <c r="K109" s="374"/>
      <c r="L109" s="374"/>
      <c r="M109" s="240"/>
      <c r="N109" s="240"/>
      <c r="O109" s="244"/>
      <c r="P109" s="242"/>
      <c r="Q109" s="243"/>
      <c r="R109" s="243"/>
      <c r="S109" s="167"/>
    </row>
    <row r="110" spans="1:19" ht="15">
      <c r="A110" s="224">
        <v>5</v>
      </c>
      <c r="B110" s="225" t="s">
        <v>135</v>
      </c>
      <c r="C110" s="226"/>
      <c r="D110" s="245">
        <f>SUMIF(P14:P87,"h",D14:D87)</f>
        <v>10</v>
      </c>
      <c r="E110" s="233">
        <f>D110/D97</f>
        <v>0.047619047619047616</v>
      </c>
      <c r="F110" s="245">
        <f>SUMIF(P14:P87,"h",N14:N87)</f>
        <v>272</v>
      </c>
      <c r="G110" s="246">
        <f>F110/N97</f>
        <v>0.049716687991226464</v>
      </c>
      <c r="H110" s="167"/>
      <c r="I110" s="227"/>
      <c r="J110" s="239"/>
      <c r="K110" s="240"/>
      <c r="L110" s="240"/>
      <c r="M110" s="240"/>
      <c r="N110" s="240"/>
      <c r="O110" s="244"/>
      <c r="P110" s="242"/>
      <c r="Q110" s="243"/>
      <c r="R110" s="243"/>
      <c r="S110" s="167"/>
    </row>
    <row r="111" spans="1:19" ht="15">
      <c r="A111" s="247">
        <v>6</v>
      </c>
      <c r="B111" s="230" t="s">
        <v>136</v>
      </c>
      <c r="C111" s="231"/>
      <c r="D111" s="248">
        <f>SUMIF(O14:O87,"f",D14:D87)+SUMIF(O14:O87,"o/f",D14:D87)</f>
        <v>75.5</v>
      </c>
      <c r="E111" s="233">
        <f>D111/D97</f>
        <v>0.3595238095238095</v>
      </c>
      <c r="F111" s="232">
        <f>SUMIF(O14:O87,"f",N14:N87)+SUMIF(O14:O87,"o/f",N14:N87)</f>
        <v>2062</v>
      </c>
      <c r="G111" s="233">
        <f>F111/N97</f>
        <v>0.3768963626393712</v>
      </c>
      <c r="H111" s="167"/>
      <c r="I111" s="227"/>
      <c r="J111" s="374"/>
      <c r="K111" s="374"/>
      <c r="L111" s="374"/>
      <c r="M111" s="240"/>
      <c r="N111" s="240"/>
      <c r="O111" s="244"/>
      <c r="P111" s="242"/>
      <c r="Q111" s="243"/>
      <c r="R111" s="243"/>
      <c r="S111" s="167"/>
    </row>
    <row r="112" spans="1:19" ht="15">
      <c r="A112" s="249">
        <v>7</v>
      </c>
      <c r="B112" s="230" t="s">
        <v>98</v>
      </c>
      <c r="C112" s="231"/>
      <c r="D112" s="232">
        <f>D86</f>
        <v>6</v>
      </c>
      <c r="E112" s="233">
        <f>D112/D97</f>
        <v>0.02857142857142857</v>
      </c>
      <c r="F112" s="234">
        <f>N86</f>
        <v>160</v>
      </c>
      <c r="G112" s="233">
        <f>F112/N97</f>
        <v>0.029245110583074392</v>
      </c>
      <c r="I112" s="250"/>
      <c r="J112" s="376"/>
      <c r="K112" s="376"/>
      <c r="L112" s="376"/>
      <c r="M112" s="251"/>
      <c r="N112" s="251"/>
      <c r="O112" s="252"/>
      <c r="P112" s="242"/>
      <c r="Q112" s="243"/>
      <c r="R112" s="243"/>
      <c r="S112" s="167"/>
    </row>
    <row r="113" spans="1:19" ht="15">
      <c r="A113" s="253">
        <v>8</v>
      </c>
      <c r="B113" s="254" t="s">
        <v>137</v>
      </c>
      <c r="C113" s="255"/>
      <c r="D113" s="256">
        <f>D26</f>
        <v>0</v>
      </c>
      <c r="E113" s="257">
        <f>D113/D97</f>
        <v>0</v>
      </c>
      <c r="F113" s="258">
        <f>N26</f>
        <v>30</v>
      </c>
      <c r="G113" s="257">
        <f>F113/N97</f>
        <v>0.005483458234326449</v>
      </c>
      <c r="I113" s="377" t="s">
        <v>138</v>
      </c>
      <c r="J113" s="377"/>
      <c r="K113" s="377"/>
      <c r="L113" s="377"/>
      <c r="M113" s="259"/>
      <c r="N113" s="259"/>
      <c r="O113" s="260"/>
      <c r="P113" s="242"/>
      <c r="Q113" s="243"/>
      <c r="R113" s="243"/>
      <c r="S113" s="167"/>
    </row>
  </sheetData>
  <sheetProtection selectLockedCells="1" selectUnlockedCells="1"/>
  <mergeCells count="24">
    <mergeCell ref="J111:L111"/>
    <mergeCell ref="J112:L112"/>
    <mergeCell ref="I113:L113"/>
    <mergeCell ref="D108:D109"/>
    <mergeCell ref="E108:E109"/>
    <mergeCell ref="F108:F109"/>
    <mergeCell ref="G108:G109"/>
    <mergeCell ref="J108:L108"/>
    <mergeCell ref="J109:L109"/>
    <mergeCell ref="D106:D107"/>
    <mergeCell ref="E106:E107"/>
    <mergeCell ref="F106:F107"/>
    <mergeCell ref="G106:G107"/>
    <mergeCell ref="J106:L106"/>
    <mergeCell ref="J107:L107"/>
    <mergeCell ref="A1:O1"/>
    <mergeCell ref="B13:I13"/>
    <mergeCell ref="D99:E99"/>
    <mergeCell ref="F99:G99"/>
    <mergeCell ref="I102:L102"/>
    <mergeCell ref="D103:D104"/>
    <mergeCell ref="E103:E104"/>
    <mergeCell ref="F103:F104"/>
    <mergeCell ref="G103:G104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&amp;R&amp;"Times New Roman,Normalny"Załącznik nr 17 do uchwały Nr 18 Rady WMiI z dnia 19 marca 2019 roku</oddHead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2"/>
  <sheetViews>
    <sheetView zoomScale="120" zoomScaleNormal="120" zoomScalePageLayoutView="70" workbookViewId="0" topLeftCell="A1">
      <selection activeCell="C38" sqref="C38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6.7109375" style="3" customWidth="1"/>
    <col min="17" max="18" width="6.7109375" style="4" customWidth="1"/>
    <col min="19" max="19" width="4.7109375" style="0" customWidth="1"/>
  </cols>
  <sheetData>
    <row r="1" spans="1:16" ht="15.75">
      <c r="A1" s="362" t="s">
        <v>139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2"/>
      <c r="B3" s="7" t="s">
        <v>1</v>
      </c>
      <c r="C3" s="8"/>
      <c r="D3" s="2"/>
      <c r="F3" s="2"/>
      <c r="G3" s="2"/>
      <c r="H3" s="2"/>
      <c r="I3" s="2"/>
      <c r="J3" s="8" t="s">
        <v>161</v>
      </c>
      <c r="K3" s="2"/>
      <c r="L3" s="2"/>
      <c r="M3" s="2"/>
      <c r="N3" s="2"/>
      <c r="O3" s="2"/>
      <c r="P3" s="5"/>
    </row>
    <row r="4" spans="2:16" ht="15.75">
      <c r="B4" s="9" t="s">
        <v>2</v>
      </c>
      <c r="C4"/>
      <c r="E4"/>
      <c r="P4" s="5"/>
    </row>
    <row r="5" spans="2:16" ht="15.75">
      <c r="B5" s="9" t="s">
        <v>3</v>
      </c>
      <c r="C5"/>
      <c r="E5"/>
      <c r="P5" s="5"/>
    </row>
    <row r="6" spans="2:16" ht="15.75">
      <c r="B6" s="9" t="s">
        <v>4</v>
      </c>
      <c r="C6"/>
      <c r="E6"/>
      <c r="P6" s="5"/>
    </row>
    <row r="7" spans="2:16" ht="15.75">
      <c r="B7" s="9" t="s">
        <v>160</v>
      </c>
      <c r="C7"/>
      <c r="E7"/>
      <c r="P7" s="5"/>
    </row>
    <row r="8" spans="1:16" ht="15">
      <c r="A8" s="10"/>
      <c r="B8" s="10"/>
      <c r="C8" s="11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3"/>
    </row>
    <row r="9" spans="1:16" ht="15">
      <c r="A9" s="14" t="s">
        <v>5</v>
      </c>
      <c r="B9" s="15" t="s">
        <v>6</v>
      </c>
      <c r="C9" s="16"/>
      <c r="D9" s="16"/>
      <c r="E9" s="17" t="s">
        <v>7</v>
      </c>
      <c r="F9" s="18" t="s">
        <v>8</v>
      </c>
      <c r="G9" s="19"/>
      <c r="H9" s="19"/>
      <c r="I9" s="19"/>
      <c r="J9" s="19"/>
      <c r="K9" s="19"/>
      <c r="L9" s="19"/>
      <c r="M9" s="19"/>
      <c r="N9" s="19"/>
      <c r="O9" s="20"/>
      <c r="P9" s="21"/>
    </row>
    <row r="10" spans="1:16" ht="15">
      <c r="A10" s="22"/>
      <c r="B10" s="23"/>
      <c r="C10" s="24" t="s">
        <v>9</v>
      </c>
      <c r="D10" s="24" t="s">
        <v>10</v>
      </c>
      <c r="E10" s="25" t="s">
        <v>11</v>
      </c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8"/>
    </row>
    <row r="11" spans="1:16" ht="15">
      <c r="A11" s="22"/>
      <c r="B11" s="10"/>
      <c r="C11" s="29"/>
      <c r="D11" s="22"/>
      <c r="E11" s="25" t="s">
        <v>9</v>
      </c>
      <c r="F11" s="30" t="s">
        <v>12</v>
      </c>
      <c r="G11" s="31" t="s">
        <v>13</v>
      </c>
      <c r="H11" s="31" t="s">
        <v>14</v>
      </c>
      <c r="I11" s="31" t="s">
        <v>15</v>
      </c>
      <c r="J11" s="31" t="s">
        <v>16</v>
      </c>
      <c r="K11" s="31" t="s">
        <v>17</v>
      </c>
      <c r="L11" s="31" t="s">
        <v>18</v>
      </c>
      <c r="M11" s="31" t="s">
        <v>19</v>
      </c>
      <c r="N11" s="31" t="s">
        <v>20</v>
      </c>
      <c r="O11" s="31" t="s">
        <v>21</v>
      </c>
      <c r="P11" s="32" t="s">
        <v>22</v>
      </c>
    </row>
    <row r="12" spans="1:16" ht="15">
      <c r="A12" s="22"/>
      <c r="B12" s="23"/>
      <c r="C12" s="33"/>
      <c r="D12" s="22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2"/>
    </row>
    <row r="13" spans="1:18" ht="15.75">
      <c r="A13" s="35"/>
      <c r="B13" s="363" t="s">
        <v>23</v>
      </c>
      <c r="C13" s="363"/>
      <c r="D13" s="363"/>
      <c r="E13" s="363"/>
      <c r="F13" s="363"/>
      <c r="G13" s="363"/>
      <c r="H13" s="363"/>
      <c r="I13" s="363"/>
      <c r="J13" s="335"/>
      <c r="K13" s="335"/>
      <c r="L13" s="335"/>
      <c r="M13" s="335"/>
      <c r="N13" s="335"/>
      <c r="O13" s="335"/>
      <c r="P13" s="336"/>
      <c r="Q13" s="337"/>
      <c r="R13" s="337"/>
    </row>
    <row r="14" spans="1:18" ht="15">
      <c r="A14" s="36">
        <v>1</v>
      </c>
      <c r="B14" s="37" t="s">
        <v>24</v>
      </c>
      <c r="C14" s="338">
        <v>1</v>
      </c>
      <c r="D14" s="53">
        <v>0.25</v>
      </c>
      <c r="E14" s="54" t="s">
        <v>25</v>
      </c>
      <c r="F14" s="261">
        <v>2</v>
      </c>
      <c r="G14" s="74"/>
      <c r="H14" s="262"/>
      <c r="I14" s="263">
        <v>0</v>
      </c>
      <c r="J14" s="264">
        <v>3</v>
      </c>
      <c r="K14" s="264">
        <f aca="true" t="shared" si="0" ref="K14:K24">F14+G14+H14</f>
        <v>2</v>
      </c>
      <c r="L14" s="264">
        <f aca="true" t="shared" si="1" ref="L14:L26">F14+G14+H14+I14</f>
        <v>2</v>
      </c>
      <c r="M14" s="264">
        <v>0</v>
      </c>
      <c r="N14" s="264">
        <f aca="true" t="shared" si="2" ref="N14:N26">J14+L14</f>
        <v>5</v>
      </c>
      <c r="O14" s="265" t="s">
        <v>26</v>
      </c>
      <c r="P14" s="272"/>
      <c r="Q14" s="337">
        <f aca="true" t="shared" si="3" ref="Q14:Q26">IF(E14="Egz.",1,0)</f>
        <v>0</v>
      </c>
      <c r="R14" s="337">
        <f aca="true" t="shared" si="4" ref="R14:R26">N14/D14</f>
        <v>20</v>
      </c>
    </row>
    <row r="15" spans="1:18" ht="15">
      <c r="A15" s="36">
        <v>2</v>
      </c>
      <c r="B15" s="37" t="s">
        <v>27</v>
      </c>
      <c r="C15" s="338">
        <v>1</v>
      </c>
      <c r="D15" s="53">
        <v>0.25</v>
      </c>
      <c r="E15" s="54" t="s">
        <v>25</v>
      </c>
      <c r="F15" s="55">
        <v>2</v>
      </c>
      <c r="G15" s="56"/>
      <c r="H15" s="57"/>
      <c r="I15" s="58">
        <v>0</v>
      </c>
      <c r="J15" s="59">
        <v>3</v>
      </c>
      <c r="K15" s="59">
        <f t="shared" si="0"/>
        <v>2</v>
      </c>
      <c r="L15" s="59">
        <f t="shared" si="1"/>
        <v>2</v>
      </c>
      <c r="M15" s="59">
        <v>0</v>
      </c>
      <c r="N15" s="59">
        <f t="shared" si="2"/>
        <v>5</v>
      </c>
      <c r="O15" s="60" t="s">
        <v>26</v>
      </c>
      <c r="P15" s="272"/>
      <c r="Q15" s="337">
        <f t="shared" si="3"/>
        <v>0</v>
      </c>
      <c r="R15" s="337">
        <f t="shared" si="4"/>
        <v>20</v>
      </c>
    </row>
    <row r="16" spans="1:18" ht="15">
      <c r="A16" s="36">
        <v>3</v>
      </c>
      <c r="B16" s="37" t="s">
        <v>28</v>
      </c>
      <c r="C16" s="338">
        <v>1</v>
      </c>
      <c r="D16" s="53">
        <v>0.5</v>
      </c>
      <c r="E16" s="54" t="s">
        <v>25</v>
      </c>
      <c r="F16" s="55">
        <v>4</v>
      </c>
      <c r="G16" s="56"/>
      <c r="H16" s="57"/>
      <c r="I16" s="58">
        <v>0</v>
      </c>
      <c r="J16" s="59">
        <v>6</v>
      </c>
      <c r="K16" s="59">
        <f t="shared" si="0"/>
        <v>4</v>
      </c>
      <c r="L16" s="59">
        <f t="shared" si="1"/>
        <v>4</v>
      </c>
      <c r="M16" s="59">
        <v>0</v>
      </c>
      <c r="N16" s="59">
        <f t="shared" si="2"/>
        <v>10</v>
      </c>
      <c r="O16" s="60" t="s">
        <v>26</v>
      </c>
      <c r="P16" s="272"/>
      <c r="Q16" s="337">
        <f t="shared" si="3"/>
        <v>0</v>
      </c>
      <c r="R16" s="337">
        <f t="shared" si="4"/>
        <v>20</v>
      </c>
    </row>
    <row r="17" spans="1:18" ht="15">
      <c r="A17" s="36">
        <v>4</v>
      </c>
      <c r="B17" s="49" t="s">
        <v>29</v>
      </c>
      <c r="C17" s="50">
        <v>1</v>
      </c>
      <c r="D17" s="53">
        <v>0.5</v>
      </c>
      <c r="E17" s="54" t="s">
        <v>25</v>
      </c>
      <c r="F17" s="55">
        <v>4</v>
      </c>
      <c r="G17" s="56"/>
      <c r="H17" s="57"/>
      <c r="I17" s="58">
        <v>4</v>
      </c>
      <c r="J17" s="59">
        <v>6</v>
      </c>
      <c r="K17" s="59">
        <f t="shared" si="0"/>
        <v>4</v>
      </c>
      <c r="L17" s="59">
        <f t="shared" si="1"/>
        <v>8</v>
      </c>
      <c r="M17" s="59">
        <v>0</v>
      </c>
      <c r="N17" s="59">
        <f t="shared" si="2"/>
        <v>14</v>
      </c>
      <c r="O17" s="60" t="s">
        <v>26</v>
      </c>
      <c r="P17" s="272"/>
      <c r="Q17" s="337">
        <f t="shared" si="3"/>
        <v>0</v>
      </c>
      <c r="R17" s="337">
        <f t="shared" si="4"/>
        <v>28</v>
      </c>
    </row>
    <row r="18" spans="1:18" ht="15">
      <c r="A18" s="36">
        <v>5</v>
      </c>
      <c r="B18" s="51" t="s">
        <v>30</v>
      </c>
      <c r="C18" s="52">
        <v>5</v>
      </c>
      <c r="D18" s="53">
        <v>0.5</v>
      </c>
      <c r="E18" s="54" t="s">
        <v>25</v>
      </c>
      <c r="F18" s="55">
        <v>4</v>
      </c>
      <c r="G18" s="56"/>
      <c r="H18" s="57"/>
      <c r="I18" s="58">
        <v>4</v>
      </c>
      <c r="J18" s="59">
        <v>6</v>
      </c>
      <c r="K18" s="59">
        <f t="shared" si="0"/>
        <v>4</v>
      </c>
      <c r="L18" s="59">
        <f t="shared" si="1"/>
        <v>8</v>
      </c>
      <c r="M18" s="59">
        <v>0</v>
      </c>
      <c r="N18" s="59">
        <f t="shared" si="2"/>
        <v>14</v>
      </c>
      <c r="O18" s="60" t="s">
        <v>26</v>
      </c>
      <c r="P18" s="272"/>
      <c r="Q18" s="337">
        <f t="shared" si="3"/>
        <v>0</v>
      </c>
      <c r="R18" s="337">
        <f t="shared" si="4"/>
        <v>28</v>
      </c>
    </row>
    <row r="19" spans="1:18" ht="15">
      <c r="A19" s="36">
        <v>6</v>
      </c>
      <c r="B19" s="51" t="s">
        <v>31</v>
      </c>
      <c r="C19" s="52">
        <v>1</v>
      </c>
      <c r="D19" s="53">
        <v>2</v>
      </c>
      <c r="E19" s="54" t="s">
        <v>32</v>
      </c>
      <c r="F19" s="55">
        <v>30</v>
      </c>
      <c r="G19" s="56"/>
      <c r="H19" s="57"/>
      <c r="I19" s="58">
        <v>1</v>
      </c>
      <c r="J19" s="59">
        <v>30</v>
      </c>
      <c r="K19" s="59">
        <f t="shared" si="0"/>
        <v>30</v>
      </c>
      <c r="L19" s="59">
        <f t="shared" si="1"/>
        <v>31</v>
      </c>
      <c r="M19" s="59">
        <v>0</v>
      </c>
      <c r="N19" s="59">
        <f t="shared" si="2"/>
        <v>61</v>
      </c>
      <c r="O19" s="60" t="s">
        <v>33</v>
      </c>
      <c r="P19" s="272" t="s">
        <v>34</v>
      </c>
      <c r="Q19" s="337">
        <f t="shared" si="3"/>
        <v>0</v>
      </c>
      <c r="R19" s="337">
        <f t="shared" si="4"/>
        <v>30.5</v>
      </c>
    </row>
    <row r="20" spans="1:18" ht="15">
      <c r="A20" s="36">
        <v>7</v>
      </c>
      <c r="B20" s="51" t="s">
        <v>35</v>
      </c>
      <c r="C20" s="52">
        <v>2</v>
      </c>
      <c r="D20" s="53">
        <v>2</v>
      </c>
      <c r="E20" s="54" t="s">
        <v>32</v>
      </c>
      <c r="F20" s="55">
        <v>30</v>
      </c>
      <c r="G20" s="56"/>
      <c r="H20" s="57"/>
      <c r="I20" s="58">
        <v>1</v>
      </c>
      <c r="J20" s="59">
        <v>30</v>
      </c>
      <c r="K20" s="59">
        <f t="shared" si="0"/>
        <v>30</v>
      </c>
      <c r="L20" s="59">
        <f t="shared" si="1"/>
        <v>31</v>
      </c>
      <c r="M20" s="59">
        <v>0</v>
      </c>
      <c r="N20" s="59">
        <f t="shared" si="2"/>
        <v>61</v>
      </c>
      <c r="O20" s="60" t="s">
        <v>33</v>
      </c>
      <c r="P20" s="272" t="s">
        <v>34</v>
      </c>
      <c r="Q20" s="337">
        <f t="shared" si="3"/>
        <v>0</v>
      </c>
      <c r="R20" s="337">
        <f t="shared" si="4"/>
        <v>30.5</v>
      </c>
    </row>
    <row r="21" spans="1:18" ht="15">
      <c r="A21" s="36">
        <v>8</v>
      </c>
      <c r="B21" s="31" t="s">
        <v>36</v>
      </c>
      <c r="C21" s="52">
        <v>2</v>
      </c>
      <c r="D21" s="53">
        <v>2</v>
      </c>
      <c r="E21" s="54" t="s">
        <v>32</v>
      </c>
      <c r="F21" s="55"/>
      <c r="G21" s="56">
        <v>30</v>
      </c>
      <c r="H21" s="57"/>
      <c r="I21" s="58">
        <v>1</v>
      </c>
      <c r="J21" s="59">
        <v>30</v>
      </c>
      <c r="K21" s="59">
        <f t="shared" si="0"/>
        <v>30</v>
      </c>
      <c r="L21" s="59">
        <f t="shared" si="1"/>
        <v>31</v>
      </c>
      <c r="M21" s="59">
        <v>30</v>
      </c>
      <c r="N21" s="59">
        <f t="shared" si="2"/>
        <v>61</v>
      </c>
      <c r="O21" s="60" t="s">
        <v>33</v>
      </c>
      <c r="P21" s="272"/>
      <c r="Q21" s="337">
        <f t="shared" si="3"/>
        <v>0</v>
      </c>
      <c r="R21" s="337">
        <f t="shared" si="4"/>
        <v>30.5</v>
      </c>
    </row>
    <row r="22" spans="1:18" ht="15">
      <c r="A22" s="36">
        <v>9</v>
      </c>
      <c r="B22" s="31" t="s">
        <v>37</v>
      </c>
      <c r="C22" s="52">
        <v>3</v>
      </c>
      <c r="D22" s="53">
        <v>2</v>
      </c>
      <c r="E22" s="54" t="s">
        <v>32</v>
      </c>
      <c r="F22" s="55"/>
      <c r="G22" s="56">
        <v>30</v>
      </c>
      <c r="H22" s="57"/>
      <c r="I22" s="58">
        <v>1</v>
      </c>
      <c r="J22" s="59">
        <v>30</v>
      </c>
      <c r="K22" s="59">
        <f t="shared" si="0"/>
        <v>30</v>
      </c>
      <c r="L22" s="59">
        <f t="shared" si="1"/>
        <v>31</v>
      </c>
      <c r="M22" s="59">
        <v>30</v>
      </c>
      <c r="N22" s="59">
        <f t="shared" si="2"/>
        <v>61</v>
      </c>
      <c r="O22" s="60" t="s">
        <v>33</v>
      </c>
      <c r="P22" s="272"/>
      <c r="Q22" s="337">
        <f t="shared" si="3"/>
        <v>0</v>
      </c>
      <c r="R22" s="337">
        <f t="shared" si="4"/>
        <v>30.5</v>
      </c>
    </row>
    <row r="23" spans="1:18" ht="15">
      <c r="A23" s="36">
        <v>10</v>
      </c>
      <c r="B23" s="31" t="s">
        <v>38</v>
      </c>
      <c r="C23" s="52">
        <v>4</v>
      </c>
      <c r="D23" s="53">
        <v>2</v>
      </c>
      <c r="E23" s="54" t="s">
        <v>32</v>
      </c>
      <c r="F23" s="55"/>
      <c r="G23" s="56">
        <v>30</v>
      </c>
      <c r="H23" s="57"/>
      <c r="I23" s="58">
        <v>1</v>
      </c>
      <c r="J23" s="59">
        <v>30</v>
      </c>
      <c r="K23" s="59">
        <f t="shared" si="0"/>
        <v>30</v>
      </c>
      <c r="L23" s="59">
        <f t="shared" si="1"/>
        <v>31</v>
      </c>
      <c r="M23" s="59">
        <v>30</v>
      </c>
      <c r="N23" s="59">
        <f t="shared" si="2"/>
        <v>61</v>
      </c>
      <c r="O23" s="60" t="s">
        <v>33</v>
      </c>
      <c r="P23" s="272"/>
      <c r="Q23" s="337">
        <f t="shared" si="3"/>
        <v>0</v>
      </c>
      <c r="R23" s="337">
        <f t="shared" si="4"/>
        <v>30.5</v>
      </c>
    </row>
    <row r="24" spans="1:18" ht="15">
      <c r="A24" s="36">
        <v>11</v>
      </c>
      <c r="B24" s="31" t="s">
        <v>39</v>
      </c>
      <c r="C24" s="52">
        <v>5</v>
      </c>
      <c r="D24" s="53">
        <v>2</v>
      </c>
      <c r="E24" s="54" t="s">
        <v>40</v>
      </c>
      <c r="F24" s="55"/>
      <c r="G24" s="56">
        <v>30</v>
      </c>
      <c r="H24" s="57"/>
      <c r="I24" s="58">
        <v>1</v>
      </c>
      <c r="J24" s="59">
        <v>30</v>
      </c>
      <c r="K24" s="59">
        <f t="shared" si="0"/>
        <v>30</v>
      </c>
      <c r="L24" s="59">
        <f t="shared" si="1"/>
        <v>31</v>
      </c>
      <c r="M24" s="59">
        <v>30</v>
      </c>
      <c r="N24" s="59">
        <f t="shared" si="2"/>
        <v>61</v>
      </c>
      <c r="O24" s="60" t="s">
        <v>33</v>
      </c>
      <c r="P24" s="272"/>
      <c r="Q24" s="337">
        <f t="shared" si="3"/>
        <v>1</v>
      </c>
      <c r="R24" s="337">
        <f t="shared" si="4"/>
        <v>30.5</v>
      </c>
    </row>
    <row r="25" spans="1:18" ht="15">
      <c r="A25" s="36">
        <v>12</v>
      </c>
      <c r="B25" s="314" t="s">
        <v>41</v>
      </c>
      <c r="C25" s="315">
        <v>3</v>
      </c>
      <c r="D25" s="344">
        <v>0</v>
      </c>
      <c r="E25" s="345" t="s">
        <v>32</v>
      </c>
      <c r="F25" s="346"/>
      <c r="G25" s="315">
        <v>30</v>
      </c>
      <c r="H25" s="347"/>
      <c r="I25" s="348"/>
      <c r="J25" s="344">
        <v>0</v>
      </c>
      <c r="K25" s="344">
        <v>0</v>
      </c>
      <c r="L25" s="344">
        <f t="shared" si="1"/>
        <v>30</v>
      </c>
      <c r="M25" s="344">
        <v>30</v>
      </c>
      <c r="N25" s="344">
        <f t="shared" si="2"/>
        <v>30</v>
      </c>
      <c r="O25" s="331" t="s">
        <v>33</v>
      </c>
      <c r="P25" s="272"/>
      <c r="Q25" s="337"/>
      <c r="R25" s="337"/>
    </row>
    <row r="26" spans="1:18" ht="15">
      <c r="A26" s="36">
        <v>13</v>
      </c>
      <c r="B26" s="31" t="s">
        <v>41</v>
      </c>
      <c r="C26" s="52">
        <v>4</v>
      </c>
      <c r="D26" s="53">
        <v>0</v>
      </c>
      <c r="E26" s="54" t="s">
        <v>32</v>
      </c>
      <c r="F26" s="117"/>
      <c r="G26" s="118">
        <v>30</v>
      </c>
      <c r="H26" s="119"/>
      <c r="I26" s="120"/>
      <c r="J26" s="93">
        <v>0</v>
      </c>
      <c r="K26" s="93">
        <v>0</v>
      </c>
      <c r="L26" s="93">
        <f t="shared" si="1"/>
        <v>30</v>
      </c>
      <c r="M26" s="93">
        <v>30</v>
      </c>
      <c r="N26" s="93">
        <f t="shared" si="2"/>
        <v>30</v>
      </c>
      <c r="O26" s="60" t="s">
        <v>33</v>
      </c>
      <c r="P26" s="272"/>
      <c r="Q26" s="337">
        <f t="shared" si="3"/>
        <v>0</v>
      </c>
      <c r="R26" s="337" t="e">
        <f t="shared" si="4"/>
        <v>#DIV/0!</v>
      </c>
    </row>
    <row r="27" spans="1:18" ht="15.75">
      <c r="A27" s="36"/>
      <c r="B27" s="68" t="s">
        <v>42</v>
      </c>
      <c r="C27" s="69"/>
      <c r="D27" s="69"/>
      <c r="E27" s="70"/>
      <c r="F27" s="69"/>
      <c r="G27" s="69"/>
      <c r="H27" s="69"/>
      <c r="I27" s="69"/>
      <c r="J27" s="69"/>
      <c r="K27" s="71"/>
      <c r="L27" s="69"/>
      <c r="M27" s="69"/>
      <c r="N27" s="69"/>
      <c r="O27" s="69"/>
      <c r="P27" s="69"/>
      <c r="Q27" s="337"/>
      <c r="R27" s="337"/>
    </row>
    <row r="28" spans="1:18" ht="15">
      <c r="A28" s="82">
        <v>1</v>
      </c>
      <c r="B28" s="37" t="s">
        <v>43</v>
      </c>
      <c r="C28" s="52">
        <v>1</v>
      </c>
      <c r="D28" s="53">
        <v>5</v>
      </c>
      <c r="E28" s="39" t="s">
        <v>40</v>
      </c>
      <c r="F28" s="40">
        <v>30</v>
      </c>
      <c r="G28" s="74">
        <v>30</v>
      </c>
      <c r="H28" s="286"/>
      <c r="I28" s="75">
        <v>3</v>
      </c>
      <c r="J28" s="42">
        <v>62</v>
      </c>
      <c r="K28" s="42">
        <f aca="true" t="shared" si="5" ref="K28:K35">F28+G28+H28</f>
        <v>60</v>
      </c>
      <c r="L28" s="42">
        <f aca="true" t="shared" si="6" ref="L28:L35">F28+G28+H28+I28</f>
        <v>63</v>
      </c>
      <c r="M28" s="42">
        <v>30</v>
      </c>
      <c r="N28" s="42">
        <f aca="true" t="shared" si="7" ref="N28:N35">J28+L28</f>
        <v>125</v>
      </c>
      <c r="O28" s="43" t="s">
        <v>26</v>
      </c>
      <c r="P28" s="272" t="s">
        <v>44</v>
      </c>
      <c r="Q28" s="337">
        <f aca="true" t="shared" si="8" ref="Q28:Q36">IF(E28="Egz.",1,0)</f>
        <v>1</v>
      </c>
      <c r="R28" s="337">
        <f aca="true" t="shared" si="9" ref="R28:R35">N28/D28</f>
        <v>25</v>
      </c>
    </row>
    <row r="29" spans="1:18" ht="15">
      <c r="A29" s="82">
        <v>2</v>
      </c>
      <c r="B29" s="37" t="s">
        <v>45</v>
      </c>
      <c r="C29" s="52">
        <v>1</v>
      </c>
      <c r="D29" s="53">
        <v>2</v>
      </c>
      <c r="E29" s="39" t="s">
        <v>32</v>
      </c>
      <c r="F29" s="45"/>
      <c r="G29" s="56">
        <v>30</v>
      </c>
      <c r="H29" s="78"/>
      <c r="I29" s="38">
        <v>0</v>
      </c>
      <c r="J29" s="47">
        <v>25</v>
      </c>
      <c r="K29" s="47">
        <f t="shared" si="5"/>
        <v>30</v>
      </c>
      <c r="L29" s="47">
        <f t="shared" si="6"/>
        <v>30</v>
      </c>
      <c r="M29" s="47">
        <v>30</v>
      </c>
      <c r="N29" s="47">
        <f t="shared" si="7"/>
        <v>55</v>
      </c>
      <c r="O29" s="48" t="s">
        <v>26</v>
      </c>
      <c r="P29" s="272" t="s">
        <v>44</v>
      </c>
      <c r="Q29" s="337">
        <f t="shared" si="8"/>
        <v>0</v>
      </c>
      <c r="R29" s="337">
        <f t="shared" si="9"/>
        <v>27.5</v>
      </c>
    </row>
    <row r="30" spans="1:18" ht="15">
      <c r="A30" s="82">
        <v>3</v>
      </c>
      <c r="B30" s="37" t="s">
        <v>46</v>
      </c>
      <c r="C30" s="52">
        <v>1</v>
      </c>
      <c r="D30" s="53">
        <v>3</v>
      </c>
      <c r="E30" s="39" t="s">
        <v>32</v>
      </c>
      <c r="F30" s="45"/>
      <c r="G30" s="46"/>
      <c r="H30" s="78">
        <v>45</v>
      </c>
      <c r="I30" s="38">
        <v>1</v>
      </c>
      <c r="J30" s="47">
        <v>30</v>
      </c>
      <c r="K30" s="47">
        <f t="shared" si="5"/>
        <v>45</v>
      </c>
      <c r="L30" s="47">
        <f t="shared" si="6"/>
        <v>46</v>
      </c>
      <c r="M30" s="47">
        <v>45</v>
      </c>
      <c r="N30" s="47">
        <f t="shared" si="7"/>
        <v>76</v>
      </c>
      <c r="O30" s="48" t="s">
        <v>26</v>
      </c>
      <c r="P30" s="272"/>
      <c r="Q30" s="337">
        <f t="shared" si="8"/>
        <v>0</v>
      </c>
      <c r="R30" s="337">
        <f t="shared" si="9"/>
        <v>25.333333333333332</v>
      </c>
    </row>
    <row r="31" spans="1:18" ht="15">
      <c r="A31" s="82">
        <v>4</v>
      </c>
      <c r="B31" s="37" t="s">
        <v>47</v>
      </c>
      <c r="C31" s="52">
        <v>3</v>
      </c>
      <c r="D31" s="53">
        <v>6</v>
      </c>
      <c r="E31" s="39" t="s">
        <v>40</v>
      </c>
      <c r="F31" s="45">
        <v>30</v>
      </c>
      <c r="G31" s="46"/>
      <c r="H31" s="78">
        <v>45</v>
      </c>
      <c r="I31" s="38">
        <v>5</v>
      </c>
      <c r="J31" s="47">
        <v>70</v>
      </c>
      <c r="K31" s="47">
        <f t="shared" si="5"/>
        <v>75</v>
      </c>
      <c r="L31" s="47">
        <f t="shared" si="6"/>
        <v>80</v>
      </c>
      <c r="M31" s="47">
        <v>45</v>
      </c>
      <c r="N31" s="47">
        <f t="shared" si="7"/>
        <v>150</v>
      </c>
      <c r="O31" s="48" t="s">
        <v>26</v>
      </c>
      <c r="P31" s="272" t="s">
        <v>44</v>
      </c>
      <c r="Q31" s="337">
        <f t="shared" si="8"/>
        <v>1</v>
      </c>
      <c r="R31" s="337">
        <f t="shared" si="9"/>
        <v>25</v>
      </c>
    </row>
    <row r="32" spans="1:18" ht="15">
      <c r="A32" s="82">
        <v>5</v>
      </c>
      <c r="B32" s="37" t="s">
        <v>48</v>
      </c>
      <c r="C32" s="52">
        <v>3</v>
      </c>
      <c r="D32" s="53">
        <v>5</v>
      </c>
      <c r="E32" s="39" t="s">
        <v>40</v>
      </c>
      <c r="F32" s="45">
        <v>30</v>
      </c>
      <c r="G32" s="46">
        <v>30</v>
      </c>
      <c r="H32" s="78"/>
      <c r="I32" s="38">
        <v>5</v>
      </c>
      <c r="J32" s="47">
        <v>60</v>
      </c>
      <c r="K32" s="47">
        <f t="shared" si="5"/>
        <v>60</v>
      </c>
      <c r="L32" s="47">
        <f t="shared" si="6"/>
        <v>65</v>
      </c>
      <c r="M32" s="47">
        <v>30</v>
      </c>
      <c r="N32" s="47">
        <f t="shared" si="7"/>
        <v>125</v>
      </c>
      <c r="O32" s="48" t="s">
        <v>26</v>
      </c>
      <c r="P32" s="272" t="s">
        <v>44</v>
      </c>
      <c r="Q32" s="337">
        <f t="shared" si="8"/>
        <v>1</v>
      </c>
      <c r="R32" s="337">
        <f t="shared" si="9"/>
        <v>25</v>
      </c>
    </row>
    <row r="33" spans="1:18" ht="15">
      <c r="A33" s="82">
        <v>6</v>
      </c>
      <c r="B33" s="37" t="s">
        <v>49</v>
      </c>
      <c r="C33" s="52">
        <v>3</v>
      </c>
      <c r="D33" s="53">
        <v>1</v>
      </c>
      <c r="E33" s="39" t="s">
        <v>32</v>
      </c>
      <c r="F33" s="45"/>
      <c r="G33" s="46"/>
      <c r="H33" s="78">
        <v>15</v>
      </c>
      <c r="I33" s="38">
        <v>2</v>
      </c>
      <c r="J33" s="47">
        <v>8</v>
      </c>
      <c r="K33" s="47">
        <f t="shared" si="5"/>
        <v>15</v>
      </c>
      <c r="L33" s="47">
        <f t="shared" si="6"/>
        <v>17</v>
      </c>
      <c r="M33" s="47">
        <v>15</v>
      </c>
      <c r="N33" s="47">
        <f t="shared" si="7"/>
        <v>25</v>
      </c>
      <c r="O33" s="48" t="s">
        <v>26</v>
      </c>
      <c r="P33" s="272"/>
      <c r="Q33" s="337">
        <f t="shared" si="8"/>
        <v>0</v>
      </c>
      <c r="R33" s="337">
        <f t="shared" si="9"/>
        <v>25</v>
      </c>
    </row>
    <row r="34" spans="1:18" ht="15">
      <c r="A34" s="355">
        <v>7</v>
      </c>
      <c r="B34" s="49" t="s">
        <v>50</v>
      </c>
      <c r="C34" s="56">
        <v>4</v>
      </c>
      <c r="D34" s="59">
        <v>5</v>
      </c>
      <c r="E34" s="39" t="s">
        <v>32</v>
      </c>
      <c r="F34" s="55">
        <v>30</v>
      </c>
      <c r="G34" s="56"/>
      <c r="H34" s="84">
        <v>30</v>
      </c>
      <c r="I34" s="53">
        <v>5</v>
      </c>
      <c r="J34" s="59">
        <v>60</v>
      </c>
      <c r="K34" s="47">
        <f t="shared" si="5"/>
        <v>60</v>
      </c>
      <c r="L34" s="47">
        <f t="shared" si="6"/>
        <v>65</v>
      </c>
      <c r="M34" s="47">
        <v>30</v>
      </c>
      <c r="N34" s="47">
        <f t="shared" si="7"/>
        <v>125</v>
      </c>
      <c r="O34" s="60" t="s">
        <v>26</v>
      </c>
      <c r="P34" s="272"/>
      <c r="Q34" s="337">
        <f t="shared" si="8"/>
        <v>0</v>
      </c>
      <c r="R34" s="337">
        <f t="shared" si="9"/>
        <v>25</v>
      </c>
    </row>
    <row r="35" spans="1:18" ht="15">
      <c r="A35" s="355">
        <v>8</v>
      </c>
      <c r="B35" s="31" t="s">
        <v>51</v>
      </c>
      <c r="C35" s="85">
        <v>5</v>
      </c>
      <c r="D35" s="296">
        <v>5</v>
      </c>
      <c r="E35" s="87" t="s">
        <v>32</v>
      </c>
      <c r="F35" s="55">
        <v>30</v>
      </c>
      <c r="G35" s="56"/>
      <c r="H35" s="84">
        <v>30</v>
      </c>
      <c r="I35" s="53">
        <v>5</v>
      </c>
      <c r="J35" s="59">
        <v>60</v>
      </c>
      <c r="K35" s="59">
        <f t="shared" si="5"/>
        <v>60</v>
      </c>
      <c r="L35" s="59">
        <f t="shared" si="6"/>
        <v>65</v>
      </c>
      <c r="M35" s="59">
        <v>30</v>
      </c>
      <c r="N35" s="59">
        <f t="shared" si="7"/>
        <v>125</v>
      </c>
      <c r="O35" s="60" t="s">
        <v>33</v>
      </c>
      <c r="P35" s="272"/>
      <c r="Q35" s="337">
        <f t="shared" si="8"/>
        <v>0</v>
      </c>
      <c r="R35" s="337">
        <f t="shared" si="9"/>
        <v>25</v>
      </c>
    </row>
    <row r="36" spans="1:18" ht="15">
      <c r="A36" s="36"/>
      <c r="B36" s="37" t="s">
        <v>52</v>
      </c>
      <c r="C36" s="85"/>
      <c r="D36" s="296"/>
      <c r="E36" s="87"/>
      <c r="F36" s="55"/>
      <c r="G36" s="56"/>
      <c r="H36" s="84"/>
      <c r="I36" s="53"/>
      <c r="J36" s="59"/>
      <c r="K36" s="59"/>
      <c r="L36" s="59"/>
      <c r="M36" s="59"/>
      <c r="N36" s="59"/>
      <c r="O36" s="60"/>
      <c r="P36" s="272"/>
      <c r="Q36" s="337">
        <f t="shared" si="8"/>
        <v>0</v>
      </c>
      <c r="R36" s="337"/>
    </row>
    <row r="37" spans="1:18" ht="15">
      <c r="A37" s="36"/>
      <c r="B37" s="37" t="s">
        <v>53</v>
      </c>
      <c r="C37" s="85"/>
      <c r="D37" s="296"/>
      <c r="E37" s="87"/>
      <c r="F37" s="111"/>
      <c r="G37" s="112"/>
      <c r="H37" s="308"/>
      <c r="I37" s="309"/>
      <c r="J37" s="115"/>
      <c r="K37" s="115"/>
      <c r="L37" s="115"/>
      <c r="M37" s="115"/>
      <c r="N37" s="115"/>
      <c r="O37" s="116"/>
      <c r="P37" s="272"/>
      <c r="Q37" s="337"/>
      <c r="R37" s="337"/>
    </row>
    <row r="38" spans="1:18" ht="15">
      <c r="A38" s="36"/>
      <c r="B38" s="37" t="s">
        <v>140</v>
      </c>
      <c r="C38" s="85"/>
      <c r="D38" s="296"/>
      <c r="E38" s="87"/>
      <c r="F38" s="88"/>
      <c r="G38" s="89"/>
      <c r="H38" s="90"/>
      <c r="I38" s="91"/>
      <c r="J38" s="92"/>
      <c r="K38" s="93"/>
      <c r="L38" s="92"/>
      <c r="M38" s="92"/>
      <c r="N38" s="92"/>
      <c r="O38" s="94"/>
      <c r="P38" s="356"/>
      <c r="Q38" s="337"/>
      <c r="R38" s="337"/>
    </row>
    <row r="39" spans="1:18" ht="15.75">
      <c r="A39" s="354"/>
      <c r="B39" s="68" t="s">
        <v>54</v>
      </c>
      <c r="C39" s="95"/>
      <c r="D39" s="95"/>
      <c r="E39" s="96"/>
      <c r="F39" s="95"/>
      <c r="G39" s="95"/>
      <c r="H39" s="95"/>
      <c r="I39" s="95"/>
      <c r="J39" s="95"/>
      <c r="K39" s="97"/>
      <c r="L39" s="95"/>
      <c r="M39" s="95"/>
      <c r="N39" s="95"/>
      <c r="O39" s="95"/>
      <c r="P39" s="69"/>
      <c r="Q39" s="337"/>
      <c r="R39" s="337"/>
    </row>
    <row r="40" spans="1:18" ht="15">
      <c r="A40" s="36">
        <v>1</v>
      </c>
      <c r="B40" s="37" t="s">
        <v>55</v>
      </c>
      <c r="C40" s="98">
        <v>1</v>
      </c>
      <c r="D40" s="99">
        <v>5</v>
      </c>
      <c r="E40" s="54" t="s">
        <v>40</v>
      </c>
      <c r="F40" s="55">
        <v>30</v>
      </c>
      <c r="G40" s="56"/>
      <c r="H40" s="57">
        <v>30</v>
      </c>
      <c r="I40" s="58">
        <v>5</v>
      </c>
      <c r="J40" s="59">
        <v>60</v>
      </c>
      <c r="K40" s="47">
        <f aca="true" t="shared" si="10" ref="K40:K54">F40+G40+H40</f>
        <v>60</v>
      </c>
      <c r="L40" s="47">
        <f aca="true" t="shared" si="11" ref="L40:L54">F40+G40+H40+I40</f>
        <v>65</v>
      </c>
      <c r="M40" s="47">
        <v>30</v>
      </c>
      <c r="N40" s="47">
        <f aca="true" t="shared" si="12" ref="N40:N54">J40+L40</f>
        <v>125</v>
      </c>
      <c r="O40" s="60" t="s">
        <v>26</v>
      </c>
      <c r="P40" s="272"/>
      <c r="Q40" s="337">
        <f aca="true" t="shared" si="13" ref="Q40:Q54">IF(E40="Egz.",1,0)</f>
        <v>1</v>
      </c>
      <c r="R40" s="337">
        <f aca="true" t="shared" si="14" ref="R40:R54">N40/D40</f>
        <v>25</v>
      </c>
    </row>
    <row r="41" spans="1:18" ht="15">
      <c r="A41" s="36">
        <v>2</v>
      </c>
      <c r="B41" s="37" t="s">
        <v>56</v>
      </c>
      <c r="C41" s="98">
        <v>1</v>
      </c>
      <c r="D41" s="99">
        <v>5.5</v>
      </c>
      <c r="E41" s="54" t="s">
        <v>40</v>
      </c>
      <c r="F41" s="55">
        <v>30</v>
      </c>
      <c r="G41" s="56"/>
      <c r="H41" s="57">
        <v>45</v>
      </c>
      <c r="I41" s="58">
        <v>5</v>
      </c>
      <c r="J41" s="59">
        <v>60</v>
      </c>
      <c r="K41" s="47">
        <f t="shared" si="10"/>
        <v>75</v>
      </c>
      <c r="L41" s="47">
        <f t="shared" si="11"/>
        <v>80</v>
      </c>
      <c r="M41" s="47">
        <v>45</v>
      </c>
      <c r="N41" s="47">
        <f t="shared" si="12"/>
        <v>140</v>
      </c>
      <c r="O41" s="60" t="s">
        <v>26</v>
      </c>
      <c r="P41" s="272"/>
      <c r="Q41" s="337">
        <f t="shared" si="13"/>
        <v>1</v>
      </c>
      <c r="R41" s="337">
        <f t="shared" si="14"/>
        <v>25.454545454545453</v>
      </c>
    </row>
    <row r="42" spans="1:18" ht="15">
      <c r="A42" s="36">
        <v>3</v>
      </c>
      <c r="B42" s="37" t="s">
        <v>57</v>
      </c>
      <c r="C42" s="98">
        <v>2</v>
      </c>
      <c r="D42" s="99">
        <v>6</v>
      </c>
      <c r="E42" s="54" t="s">
        <v>40</v>
      </c>
      <c r="F42" s="55">
        <v>30</v>
      </c>
      <c r="G42" s="56"/>
      <c r="H42" s="57">
        <v>45</v>
      </c>
      <c r="I42" s="58">
        <v>5</v>
      </c>
      <c r="J42" s="59">
        <v>70</v>
      </c>
      <c r="K42" s="47">
        <f t="shared" si="10"/>
        <v>75</v>
      </c>
      <c r="L42" s="47">
        <f t="shared" si="11"/>
        <v>80</v>
      </c>
      <c r="M42" s="47">
        <v>45</v>
      </c>
      <c r="N42" s="47">
        <f t="shared" si="12"/>
        <v>150</v>
      </c>
      <c r="O42" s="60" t="s">
        <v>26</v>
      </c>
      <c r="P42" s="272"/>
      <c r="Q42" s="337">
        <f t="shared" si="13"/>
        <v>1</v>
      </c>
      <c r="R42" s="337">
        <f t="shared" si="14"/>
        <v>25</v>
      </c>
    </row>
    <row r="43" spans="1:18" ht="15">
      <c r="A43" s="36">
        <v>4</v>
      </c>
      <c r="B43" s="37" t="s">
        <v>58</v>
      </c>
      <c r="C43" s="98">
        <v>2</v>
      </c>
      <c r="D43" s="99">
        <v>5</v>
      </c>
      <c r="E43" s="101" t="s">
        <v>40</v>
      </c>
      <c r="F43" s="102">
        <v>15</v>
      </c>
      <c r="G43" s="103"/>
      <c r="H43" s="104">
        <v>45</v>
      </c>
      <c r="I43" s="105">
        <v>5</v>
      </c>
      <c r="J43" s="106">
        <v>60</v>
      </c>
      <c r="K43" s="107">
        <f t="shared" si="10"/>
        <v>60</v>
      </c>
      <c r="L43" s="107">
        <f t="shared" si="11"/>
        <v>65</v>
      </c>
      <c r="M43" s="107">
        <v>45</v>
      </c>
      <c r="N43" s="107">
        <f t="shared" si="12"/>
        <v>125</v>
      </c>
      <c r="O43" s="108" t="s">
        <v>26</v>
      </c>
      <c r="P43" s="269"/>
      <c r="Q43" s="337">
        <f t="shared" si="13"/>
        <v>1</v>
      </c>
      <c r="R43" s="337">
        <f t="shared" si="14"/>
        <v>25</v>
      </c>
    </row>
    <row r="44" spans="1:18" ht="15">
      <c r="A44" s="36">
        <v>5</v>
      </c>
      <c r="B44" s="37" t="s">
        <v>59</v>
      </c>
      <c r="C44" s="98">
        <v>2</v>
      </c>
      <c r="D44" s="99">
        <v>4</v>
      </c>
      <c r="E44" s="101" t="s">
        <v>32</v>
      </c>
      <c r="F44" s="102">
        <v>15</v>
      </c>
      <c r="G44" s="103"/>
      <c r="H44" s="104">
        <v>30</v>
      </c>
      <c r="I44" s="105">
        <v>5</v>
      </c>
      <c r="J44" s="106">
        <v>50</v>
      </c>
      <c r="K44" s="106">
        <f t="shared" si="10"/>
        <v>45</v>
      </c>
      <c r="L44" s="106">
        <f t="shared" si="11"/>
        <v>50</v>
      </c>
      <c r="M44" s="106">
        <v>30</v>
      </c>
      <c r="N44" s="106">
        <f t="shared" si="12"/>
        <v>100</v>
      </c>
      <c r="O44" s="108" t="s">
        <v>26</v>
      </c>
      <c r="P44" s="269"/>
      <c r="Q44" s="337">
        <f t="shared" si="13"/>
        <v>0</v>
      </c>
      <c r="R44" s="337">
        <f t="shared" si="14"/>
        <v>25</v>
      </c>
    </row>
    <row r="45" spans="1:18" ht="15">
      <c r="A45" s="36">
        <v>6</v>
      </c>
      <c r="B45" s="37" t="s">
        <v>60</v>
      </c>
      <c r="C45" s="98">
        <v>3</v>
      </c>
      <c r="D45" s="99">
        <v>4.5</v>
      </c>
      <c r="E45" s="54" t="s">
        <v>40</v>
      </c>
      <c r="F45" s="55">
        <v>30</v>
      </c>
      <c r="G45" s="56"/>
      <c r="H45" s="57">
        <v>30</v>
      </c>
      <c r="I45" s="58">
        <v>5</v>
      </c>
      <c r="J45" s="59">
        <v>50</v>
      </c>
      <c r="K45" s="47">
        <f t="shared" si="10"/>
        <v>60</v>
      </c>
      <c r="L45" s="47">
        <f t="shared" si="11"/>
        <v>65</v>
      </c>
      <c r="M45" s="47">
        <v>30</v>
      </c>
      <c r="N45" s="47">
        <f t="shared" si="12"/>
        <v>115</v>
      </c>
      <c r="O45" s="60" t="s">
        <v>26</v>
      </c>
      <c r="P45" s="272"/>
      <c r="Q45" s="337">
        <f t="shared" si="13"/>
        <v>1</v>
      </c>
      <c r="R45" s="337">
        <f t="shared" si="14"/>
        <v>25.555555555555557</v>
      </c>
    </row>
    <row r="46" spans="1:18" ht="15">
      <c r="A46" s="36">
        <v>7</v>
      </c>
      <c r="B46" s="37" t="s">
        <v>61</v>
      </c>
      <c r="C46" s="98">
        <v>3</v>
      </c>
      <c r="D46" s="99">
        <v>1</v>
      </c>
      <c r="E46" s="54" t="s">
        <v>32</v>
      </c>
      <c r="F46" s="55">
        <v>15</v>
      </c>
      <c r="G46" s="56"/>
      <c r="H46" s="57"/>
      <c r="I46" s="58">
        <v>0</v>
      </c>
      <c r="J46" s="59">
        <v>15</v>
      </c>
      <c r="K46" s="47">
        <f t="shared" si="10"/>
        <v>15</v>
      </c>
      <c r="L46" s="47">
        <f t="shared" si="11"/>
        <v>15</v>
      </c>
      <c r="M46" s="47">
        <v>0</v>
      </c>
      <c r="N46" s="47">
        <f t="shared" si="12"/>
        <v>30</v>
      </c>
      <c r="O46" s="60" t="s">
        <v>26</v>
      </c>
      <c r="P46" s="272"/>
      <c r="Q46" s="337">
        <f t="shared" si="13"/>
        <v>0</v>
      </c>
      <c r="R46" s="337">
        <f t="shared" si="14"/>
        <v>30</v>
      </c>
    </row>
    <row r="47" spans="1:18" ht="15">
      <c r="A47" s="36">
        <v>8</v>
      </c>
      <c r="B47" s="37" t="s">
        <v>62</v>
      </c>
      <c r="C47" s="98">
        <v>3</v>
      </c>
      <c r="D47" s="99">
        <v>6</v>
      </c>
      <c r="E47" s="54" t="s">
        <v>40</v>
      </c>
      <c r="F47" s="55">
        <v>30</v>
      </c>
      <c r="G47" s="56"/>
      <c r="H47" s="57">
        <v>45</v>
      </c>
      <c r="I47" s="58">
        <v>5</v>
      </c>
      <c r="J47" s="59">
        <v>70</v>
      </c>
      <c r="K47" s="47">
        <f t="shared" si="10"/>
        <v>75</v>
      </c>
      <c r="L47" s="47">
        <f t="shared" si="11"/>
        <v>80</v>
      </c>
      <c r="M47" s="47">
        <v>45</v>
      </c>
      <c r="N47" s="47">
        <f t="shared" si="12"/>
        <v>150</v>
      </c>
      <c r="O47" s="60" t="s">
        <v>26</v>
      </c>
      <c r="P47" s="272" t="s">
        <v>34</v>
      </c>
      <c r="Q47" s="337">
        <f t="shared" si="13"/>
        <v>1</v>
      </c>
      <c r="R47" s="337">
        <f t="shared" si="14"/>
        <v>25</v>
      </c>
    </row>
    <row r="48" spans="1:18" ht="15">
      <c r="A48" s="36">
        <v>9</v>
      </c>
      <c r="B48" s="37" t="s">
        <v>63</v>
      </c>
      <c r="C48" s="98">
        <v>3</v>
      </c>
      <c r="D48" s="99">
        <v>4.5</v>
      </c>
      <c r="E48" s="54" t="s">
        <v>32</v>
      </c>
      <c r="F48" s="55">
        <v>30</v>
      </c>
      <c r="G48" s="56"/>
      <c r="H48" s="57">
        <v>30</v>
      </c>
      <c r="I48" s="58">
        <v>5</v>
      </c>
      <c r="J48" s="59">
        <v>50</v>
      </c>
      <c r="K48" s="47">
        <f t="shared" si="10"/>
        <v>60</v>
      </c>
      <c r="L48" s="47">
        <f t="shared" si="11"/>
        <v>65</v>
      </c>
      <c r="M48" s="47">
        <v>30</v>
      </c>
      <c r="N48" s="47">
        <f t="shared" si="12"/>
        <v>115</v>
      </c>
      <c r="O48" s="60" t="s">
        <v>26</v>
      </c>
      <c r="P48" s="272"/>
      <c r="Q48" s="337">
        <f t="shared" si="13"/>
        <v>0</v>
      </c>
      <c r="R48" s="337">
        <f t="shared" si="14"/>
        <v>25.555555555555557</v>
      </c>
    </row>
    <row r="49" spans="1:18" ht="15">
      <c r="A49" s="36">
        <v>10</v>
      </c>
      <c r="B49" s="37" t="s">
        <v>64</v>
      </c>
      <c r="C49" s="98">
        <v>4</v>
      </c>
      <c r="D49" s="99">
        <v>3</v>
      </c>
      <c r="E49" s="54" t="s">
        <v>32</v>
      </c>
      <c r="F49" s="55">
        <v>30</v>
      </c>
      <c r="G49" s="56"/>
      <c r="H49" s="57">
        <v>15</v>
      </c>
      <c r="I49" s="58">
        <v>5</v>
      </c>
      <c r="J49" s="59">
        <v>30</v>
      </c>
      <c r="K49" s="47">
        <f t="shared" si="10"/>
        <v>45</v>
      </c>
      <c r="L49" s="47">
        <f t="shared" si="11"/>
        <v>50</v>
      </c>
      <c r="M49" s="47">
        <v>15</v>
      </c>
      <c r="N49" s="47">
        <f t="shared" si="12"/>
        <v>80</v>
      </c>
      <c r="O49" s="60" t="s">
        <v>26</v>
      </c>
      <c r="P49" s="272"/>
      <c r="Q49" s="337">
        <f t="shared" si="13"/>
        <v>0</v>
      </c>
      <c r="R49" s="337">
        <f t="shared" si="14"/>
        <v>26.666666666666668</v>
      </c>
    </row>
    <row r="50" spans="1:18" ht="15">
      <c r="A50" s="36">
        <v>11</v>
      </c>
      <c r="B50" s="37" t="s">
        <v>65</v>
      </c>
      <c r="C50" s="98">
        <v>4</v>
      </c>
      <c r="D50" s="99">
        <v>5</v>
      </c>
      <c r="E50" s="54" t="s">
        <v>40</v>
      </c>
      <c r="F50" s="55">
        <v>30</v>
      </c>
      <c r="G50" s="56"/>
      <c r="H50" s="57">
        <v>30</v>
      </c>
      <c r="I50" s="58">
        <v>5</v>
      </c>
      <c r="J50" s="59">
        <v>60</v>
      </c>
      <c r="K50" s="47">
        <f t="shared" si="10"/>
        <v>60</v>
      </c>
      <c r="L50" s="47">
        <f t="shared" si="11"/>
        <v>65</v>
      </c>
      <c r="M50" s="47">
        <v>30</v>
      </c>
      <c r="N50" s="47">
        <f t="shared" si="12"/>
        <v>125</v>
      </c>
      <c r="O50" s="60" t="s">
        <v>26</v>
      </c>
      <c r="P50" s="272"/>
      <c r="Q50" s="337">
        <f t="shared" si="13"/>
        <v>1</v>
      </c>
      <c r="R50" s="337">
        <f t="shared" si="14"/>
        <v>25</v>
      </c>
    </row>
    <row r="51" spans="1:18" ht="15">
      <c r="A51" s="36">
        <v>12</v>
      </c>
      <c r="B51" s="37" t="s">
        <v>66</v>
      </c>
      <c r="C51" s="98">
        <v>4</v>
      </c>
      <c r="D51" s="99">
        <v>5</v>
      </c>
      <c r="E51" s="54" t="s">
        <v>40</v>
      </c>
      <c r="F51" s="55">
        <v>30</v>
      </c>
      <c r="G51" s="56"/>
      <c r="H51" s="57">
        <v>30</v>
      </c>
      <c r="I51" s="58">
        <v>7</v>
      </c>
      <c r="J51" s="59">
        <v>60</v>
      </c>
      <c r="K51" s="47">
        <f t="shared" si="10"/>
        <v>60</v>
      </c>
      <c r="L51" s="47">
        <f t="shared" si="11"/>
        <v>67</v>
      </c>
      <c r="M51" s="47">
        <v>30</v>
      </c>
      <c r="N51" s="47">
        <f t="shared" si="12"/>
        <v>127</v>
      </c>
      <c r="O51" s="60" t="s">
        <v>26</v>
      </c>
      <c r="P51" s="272"/>
      <c r="Q51" s="337">
        <f t="shared" si="13"/>
        <v>1</v>
      </c>
      <c r="R51" s="337">
        <f t="shared" si="14"/>
        <v>25.4</v>
      </c>
    </row>
    <row r="52" spans="1:18" ht="15">
      <c r="A52" s="36">
        <v>13</v>
      </c>
      <c r="B52" s="37" t="s">
        <v>67</v>
      </c>
      <c r="C52" s="98">
        <v>4</v>
      </c>
      <c r="D52" s="99">
        <v>5</v>
      </c>
      <c r="E52" s="54" t="s">
        <v>40</v>
      </c>
      <c r="F52" s="55">
        <v>30</v>
      </c>
      <c r="G52" s="56"/>
      <c r="H52" s="57">
        <v>30</v>
      </c>
      <c r="I52" s="58">
        <v>5</v>
      </c>
      <c r="J52" s="59">
        <v>60</v>
      </c>
      <c r="K52" s="47">
        <f t="shared" si="10"/>
        <v>60</v>
      </c>
      <c r="L52" s="47">
        <f t="shared" si="11"/>
        <v>65</v>
      </c>
      <c r="M52" s="47">
        <v>30</v>
      </c>
      <c r="N52" s="47">
        <f t="shared" si="12"/>
        <v>125</v>
      </c>
      <c r="O52" s="60" t="s">
        <v>26</v>
      </c>
      <c r="P52" s="272"/>
      <c r="Q52" s="337">
        <f t="shared" si="13"/>
        <v>1</v>
      </c>
      <c r="R52" s="337">
        <f t="shared" si="14"/>
        <v>25</v>
      </c>
    </row>
    <row r="53" spans="1:18" ht="15">
      <c r="A53" s="36">
        <v>14</v>
      </c>
      <c r="B53" s="37" t="s">
        <v>68</v>
      </c>
      <c r="C53" s="98">
        <v>4</v>
      </c>
      <c r="D53" s="99">
        <v>5</v>
      </c>
      <c r="E53" s="54" t="s">
        <v>32</v>
      </c>
      <c r="F53" s="55">
        <v>30</v>
      </c>
      <c r="G53" s="56"/>
      <c r="H53" s="57">
        <v>30</v>
      </c>
      <c r="I53" s="58">
        <v>3</v>
      </c>
      <c r="J53" s="59">
        <v>62</v>
      </c>
      <c r="K53" s="47">
        <f t="shared" si="10"/>
        <v>60</v>
      </c>
      <c r="L53" s="47">
        <f t="shared" si="11"/>
        <v>63</v>
      </c>
      <c r="M53" s="47">
        <v>30</v>
      </c>
      <c r="N53" s="47">
        <f t="shared" si="12"/>
        <v>125</v>
      </c>
      <c r="O53" s="60" t="s">
        <v>26</v>
      </c>
      <c r="P53" s="272"/>
      <c r="Q53" s="337">
        <f t="shared" si="13"/>
        <v>0</v>
      </c>
      <c r="R53" s="337">
        <f t="shared" si="14"/>
        <v>25</v>
      </c>
    </row>
    <row r="54" spans="1:18" ht="15">
      <c r="A54" s="36">
        <v>15</v>
      </c>
      <c r="B54" s="31" t="s">
        <v>69</v>
      </c>
      <c r="C54" s="98">
        <v>5</v>
      </c>
      <c r="D54" s="99">
        <v>4.5</v>
      </c>
      <c r="E54" s="54" t="s">
        <v>32</v>
      </c>
      <c r="F54" s="55">
        <v>30</v>
      </c>
      <c r="G54" s="56"/>
      <c r="H54" s="57">
        <v>30</v>
      </c>
      <c r="I54" s="58">
        <v>5</v>
      </c>
      <c r="J54" s="59">
        <v>50</v>
      </c>
      <c r="K54" s="59">
        <f t="shared" si="10"/>
        <v>60</v>
      </c>
      <c r="L54" s="59">
        <f t="shared" si="11"/>
        <v>65</v>
      </c>
      <c r="M54" s="59">
        <v>30</v>
      </c>
      <c r="N54" s="59">
        <f t="shared" si="12"/>
        <v>115</v>
      </c>
      <c r="O54" s="108" t="s">
        <v>33</v>
      </c>
      <c r="P54" s="272"/>
      <c r="Q54" s="337">
        <f t="shared" si="13"/>
        <v>0</v>
      </c>
      <c r="R54" s="337">
        <f t="shared" si="14"/>
        <v>25.555555555555557</v>
      </c>
    </row>
    <row r="55" spans="1:18" ht="15">
      <c r="A55" s="36"/>
      <c r="B55" s="37" t="s">
        <v>70</v>
      </c>
      <c r="C55" s="98"/>
      <c r="D55" s="357"/>
      <c r="E55" s="54"/>
      <c r="F55" s="55"/>
      <c r="G55" s="56"/>
      <c r="H55" s="57"/>
      <c r="I55" s="58"/>
      <c r="J55" s="59"/>
      <c r="K55" s="59"/>
      <c r="L55" s="59"/>
      <c r="M55" s="59"/>
      <c r="N55" s="59"/>
      <c r="O55" s="108"/>
      <c r="P55" s="269"/>
      <c r="Q55" s="337"/>
      <c r="R55" s="337"/>
    </row>
    <row r="56" spans="1:18" ht="15">
      <c r="A56" s="36"/>
      <c r="B56" s="37" t="s">
        <v>71</v>
      </c>
      <c r="C56" s="358"/>
      <c r="D56" s="357"/>
      <c r="E56" s="54"/>
      <c r="F56" s="55"/>
      <c r="G56" s="56"/>
      <c r="H56" s="57"/>
      <c r="I56" s="58"/>
      <c r="J56" s="59"/>
      <c r="K56" s="59"/>
      <c r="L56" s="59"/>
      <c r="M56" s="59"/>
      <c r="N56" s="59"/>
      <c r="O56" s="108"/>
      <c r="P56" s="269"/>
      <c r="Q56" s="337"/>
      <c r="R56" s="337"/>
    </row>
    <row r="57" spans="1:18" ht="15">
      <c r="A57" s="36">
        <v>16</v>
      </c>
      <c r="B57" s="37" t="s">
        <v>72</v>
      </c>
      <c r="C57" s="98">
        <v>5</v>
      </c>
      <c r="D57" s="99">
        <v>5</v>
      </c>
      <c r="E57" s="54" t="s">
        <v>40</v>
      </c>
      <c r="F57" s="55">
        <v>30</v>
      </c>
      <c r="G57" s="56"/>
      <c r="H57" s="57">
        <v>30</v>
      </c>
      <c r="I57" s="58">
        <v>9</v>
      </c>
      <c r="J57" s="59">
        <v>69</v>
      </c>
      <c r="K57" s="59">
        <f>F57+G57+H57</f>
        <v>60</v>
      </c>
      <c r="L57" s="59">
        <f>F57+G57+H57+I57</f>
        <v>69</v>
      </c>
      <c r="M57" s="59">
        <v>30</v>
      </c>
      <c r="N57" s="59">
        <f>J57+L57</f>
        <v>138</v>
      </c>
      <c r="O57" s="60" t="s">
        <v>26</v>
      </c>
      <c r="P57" s="272"/>
      <c r="Q57" s="337">
        <f>IF(E57="Egz.",1,0)</f>
        <v>1</v>
      </c>
      <c r="R57" s="337">
        <f>N57/D57</f>
        <v>27.6</v>
      </c>
    </row>
    <row r="58" spans="1:18" ht="15">
      <c r="A58" s="36">
        <v>17</v>
      </c>
      <c r="B58" s="37" t="s">
        <v>73</v>
      </c>
      <c r="C58" s="98">
        <v>5</v>
      </c>
      <c r="D58" s="99">
        <v>5</v>
      </c>
      <c r="E58" s="54" t="s">
        <v>40</v>
      </c>
      <c r="F58" s="55">
        <v>30</v>
      </c>
      <c r="G58" s="56"/>
      <c r="H58" s="57">
        <v>30</v>
      </c>
      <c r="I58" s="58">
        <v>5</v>
      </c>
      <c r="J58" s="59">
        <v>60</v>
      </c>
      <c r="K58" s="59">
        <f>F58+G58+H58</f>
        <v>60</v>
      </c>
      <c r="L58" s="59">
        <f>F58+G58+H58+I58</f>
        <v>65</v>
      </c>
      <c r="M58" s="59">
        <v>30</v>
      </c>
      <c r="N58" s="59">
        <f>J58+L58</f>
        <v>125</v>
      </c>
      <c r="O58" s="60" t="s">
        <v>26</v>
      </c>
      <c r="P58" s="272"/>
      <c r="Q58" s="337">
        <f>IF(E58="Egz.",1,0)</f>
        <v>1</v>
      </c>
      <c r="R58" s="337">
        <f>N58/D58</f>
        <v>25</v>
      </c>
    </row>
    <row r="59" spans="1:18" ht="15">
      <c r="A59" s="36">
        <v>18</v>
      </c>
      <c r="B59" s="37" t="s">
        <v>74</v>
      </c>
      <c r="C59" s="98">
        <v>6</v>
      </c>
      <c r="D59" s="99">
        <v>5</v>
      </c>
      <c r="E59" s="54" t="s">
        <v>40</v>
      </c>
      <c r="F59" s="55">
        <v>30</v>
      </c>
      <c r="G59" s="56"/>
      <c r="H59" s="57">
        <v>30</v>
      </c>
      <c r="I59" s="58">
        <v>5</v>
      </c>
      <c r="J59" s="59">
        <v>60</v>
      </c>
      <c r="K59" s="59">
        <f>F59+G59+H59</f>
        <v>60</v>
      </c>
      <c r="L59" s="59">
        <f>F59+G59+H59+I59</f>
        <v>65</v>
      </c>
      <c r="M59" s="59">
        <v>30</v>
      </c>
      <c r="N59" s="59">
        <f>J59+L59</f>
        <v>125</v>
      </c>
      <c r="O59" s="108" t="s">
        <v>33</v>
      </c>
      <c r="P59" s="272"/>
      <c r="Q59" s="337">
        <f>IF(E59="Egz.",1,0)</f>
        <v>1</v>
      </c>
      <c r="R59" s="337">
        <f>N59/D59</f>
        <v>25</v>
      </c>
    </row>
    <row r="60" spans="1:18" ht="15">
      <c r="A60" s="36">
        <v>19</v>
      </c>
      <c r="B60" s="37" t="s">
        <v>75</v>
      </c>
      <c r="C60" s="98">
        <v>6</v>
      </c>
      <c r="D60" s="99">
        <v>5</v>
      </c>
      <c r="E60" s="54" t="s">
        <v>40</v>
      </c>
      <c r="F60" s="55">
        <v>30</v>
      </c>
      <c r="G60" s="56"/>
      <c r="H60" s="57">
        <v>30</v>
      </c>
      <c r="I60" s="58">
        <v>5</v>
      </c>
      <c r="J60" s="59">
        <v>60</v>
      </c>
      <c r="K60" s="59">
        <f>F60+G60+H60</f>
        <v>60</v>
      </c>
      <c r="L60" s="59">
        <f>F60+G60+H60+I60</f>
        <v>65</v>
      </c>
      <c r="M60" s="59">
        <v>30</v>
      </c>
      <c r="N60" s="59">
        <f>J60+L60</f>
        <v>125</v>
      </c>
      <c r="O60" s="60" t="s">
        <v>26</v>
      </c>
      <c r="P60" s="272"/>
      <c r="Q60" s="337">
        <f>IF(E60="Egz.",1,0)</f>
        <v>1</v>
      </c>
      <c r="R60" s="337">
        <f>N60/D60</f>
        <v>25</v>
      </c>
    </row>
    <row r="61" spans="1:18" ht="15">
      <c r="A61" s="36">
        <v>20</v>
      </c>
      <c r="B61" s="31" t="s">
        <v>77</v>
      </c>
      <c r="C61" s="98">
        <v>7</v>
      </c>
      <c r="D61" s="99">
        <v>5</v>
      </c>
      <c r="E61" s="54" t="s">
        <v>40</v>
      </c>
      <c r="F61" s="55">
        <v>30</v>
      </c>
      <c r="G61" s="56"/>
      <c r="H61" s="57">
        <v>30</v>
      </c>
      <c r="I61" s="58">
        <v>5</v>
      </c>
      <c r="J61" s="59">
        <v>60</v>
      </c>
      <c r="K61" s="59">
        <f>F61+G61+H61</f>
        <v>60</v>
      </c>
      <c r="L61" s="59">
        <f>F61+G61+H61+I61</f>
        <v>65</v>
      </c>
      <c r="M61" s="59">
        <v>30</v>
      </c>
      <c r="N61" s="59">
        <f>J61+L61</f>
        <v>125</v>
      </c>
      <c r="O61" s="60" t="s">
        <v>33</v>
      </c>
      <c r="P61" s="272"/>
      <c r="Q61" s="337">
        <f>IF(E61="Egz.",1,0)</f>
        <v>1</v>
      </c>
      <c r="R61" s="337">
        <f>N61/D61</f>
        <v>25</v>
      </c>
    </row>
    <row r="62" spans="1:18" ht="15">
      <c r="A62" s="36"/>
      <c r="B62" s="37" t="s">
        <v>159</v>
      </c>
      <c r="C62" s="98"/>
      <c r="D62" s="99"/>
      <c r="E62" s="54"/>
      <c r="F62" s="55"/>
      <c r="G62" s="56"/>
      <c r="H62" s="57"/>
      <c r="I62" s="58"/>
      <c r="J62" s="59"/>
      <c r="K62" s="59"/>
      <c r="L62" s="59"/>
      <c r="M62" s="59"/>
      <c r="N62" s="59"/>
      <c r="O62" s="60"/>
      <c r="P62" s="272"/>
      <c r="Q62" s="337"/>
      <c r="R62" s="337"/>
    </row>
    <row r="63" spans="1:37" ht="15">
      <c r="A63" s="36"/>
      <c r="B63" s="37" t="s">
        <v>78</v>
      </c>
      <c r="C63" s="98"/>
      <c r="D63" s="99"/>
      <c r="E63" s="54"/>
      <c r="F63" s="111"/>
      <c r="G63" s="112"/>
      <c r="H63" s="113"/>
      <c r="I63" s="114"/>
      <c r="J63" s="115"/>
      <c r="K63" s="115"/>
      <c r="L63" s="115"/>
      <c r="M63" s="115"/>
      <c r="N63" s="115"/>
      <c r="O63" s="116"/>
      <c r="P63" s="272"/>
      <c r="Q63" s="337"/>
      <c r="R63" s="337"/>
      <c r="T63" s="158"/>
      <c r="U63" s="266"/>
      <c r="V63" s="267"/>
      <c r="W63" s="268"/>
      <c r="X63" s="269"/>
      <c r="Y63" s="153"/>
      <c r="Z63" s="153"/>
      <c r="AA63" s="153"/>
      <c r="AB63" s="269"/>
      <c r="AC63" s="269"/>
      <c r="AD63" s="270"/>
      <c r="AE63" s="270"/>
      <c r="AF63" s="270"/>
      <c r="AG63" s="270"/>
      <c r="AH63" s="269"/>
      <c r="AI63" s="109"/>
      <c r="AJ63" s="243"/>
      <c r="AK63" s="243"/>
    </row>
    <row r="64" spans="1:37" ht="15">
      <c r="A64" s="36"/>
      <c r="B64" s="37" t="s">
        <v>79</v>
      </c>
      <c r="C64" s="98"/>
      <c r="D64" s="99"/>
      <c r="E64" s="54"/>
      <c r="F64" s="117"/>
      <c r="G64" s="118"/>
      <c r="H64" s="119"/>
      <c r="I64" s="120"/>
      <c r="J64" s="93"/>
      <c r="K64" s="93"/>
      <c r="L64" s="93"/>
      <c r="M64" s="93"/>
      <c r="N64" s="93"/>
      <c r="O64" s="121"/>
      <c r="P64" s="272"/>
      <c r="Q64" s="337"/>
      <c r="R64" s="337"/>
      <c r="T64" s="158"/>
      <c r="U64" s="266"/>
      <c r="V64" s="267"/>
      <c r="W64" s="268"/>
      <c r="X64" s="269"/>
      <c r="Y64" s="153"/>
      <c r="Z64" s="153"/>
      <c r="AA64" s="153"/>
      <c r="AB64" s="271"/>
      <c r="AC64" s="271"/>
      <c r="AD64" s="272"/>
      <c r="AE64" s="272"/>
      <c r="AF64" s="272"/>
      <c r="AG64" s="272"/>
      <c r="AH64" s="272"/>
      <c r="AI64" s="109"/>
      <c r="AJ64" s="243"/>
      <c r="AK64" s="243"/>
    </row>
    <row r="65" spans="1:18" ht="15">
      <c r="A65" s="36"/>
      <c r="B65" s="49" t="s">
        <v>80</v>
      </c>
      <c r="C65" s="98"/>
      <c r="D65" s="99"/>
      <c r="E65" s="101"/>
      <c r="F65" s="139"/>
      <c r="G65" s="140"/>
      <c r="H65" s="140"/>
      <c r="I65" s="106"/>
      <c r="J65" s="106"/>
      <c r="K65" s="106"/>
      <c r="L65" s="106"/>
      <c r="M65" s="106"/>
      <c r="N65" s="106"/>
      <c r="O65" s="108"/>
      <c r="P65" s="269"/>
      <c r="Q65" s="337"/>
      <c r="R65" s="337"/>
    </row>
    <row r="66" spans="1:18" ht="15.75">
      <c r="A66" s="36"/>
      <c r="B66" s="68" t="s">
        <v>81</v>
      </c>
      <c r="C66" s="69"/>
      <c r="D66" s="69"/>
      <c r="E66" s="70"/>
      <c r="F66" s="69"/>
      <c r="G66" s="69"/>
      <c r="H66" s="69"/>
      <c r="I66" s="69"/>
      <c r="J66" s="69"/>
      <c r="K66" s="97"/>
      <c r="L66" s="69"/>
      <c r="M66" s="69"/>
      <c r="N66" s="69"/>
      <c r="O66" s="69"/>
      <c r="P66" s="272"/>
      <c r="Q66" s="337"/>
      <c r="R66" s="337"/>
    </row>
    <row r="67" spans="1:18" ht="15">
      <c r="A67" s="82">
        <v>1</v>
      </c>
      <c r="B67" s="129" t="s">
        <v>142</v>
      </c>
      <c r="C67" s="98">
        <v>1</v>
      </c>
      <c r="D67" s="99">
        <v>6</v>
      </c>
      <c r="E67" s="101" t="s">
        <v>40</v>
      </c>
      <c r="F67" s="130">
        <v>30</v>
      </c>
      <c r="G67" s="131">
        <v>45</v>
      </c>
      <c r="H67" s="132"/>
      <c r="I67" s="133">
        <v>5</v>
      </c>
      <c r="J67" s="134">
        <v>70</v>
      </c>
      <c r="K67" s="135">
        <f aca="true" t="shared" si="15" ref="K67:K72">F67+G67+H67</f>
        <v>75</v>
      </c>
      <c r="L67" s="135">
        <f aca="true" t="shared" si="16" ref="L67:L72">F67+G67+H67+I67</f>
        <v>80</v>
      </c>
      <c r="M67" s="135">
        <v>45</v>
      </c>
      <c r="N67" s="135">
        <f aca="true" t="shared" si="17" ref="N67:N72">J67+L67</f>
        <v>150</v>
      </c>
      <c r="O67" s="136" t="s">
        <v>26</v>
      </c>
      <c r="P67" s="269" t="s">
        <v>44</v>
      </c>
      <c r="Q67" s="337">
        <f>IF(E67="Egz.",1,0)</f>
        <v>1</v>
      </c>
      <c r="R67" s="337">
        <f>N67/D67</f>
        <v>25</v>
      </c>
    </row>
    <row r="68" spans="1:18" ht="15">
      <c r="A68" s="82">
        <v>2</v>
      </c>
      <c r="B68" s="37" t="s">
        <v>143</v>
      </c>
      <c r="C68" s="98">
        <v>2</v>
      </c>
      <c r="D68" s="99">
        <v>5</v>
      </c>
      <c r="E68" s="101" t="s">
        <v>40</v>
      </c>
      <c r="F68" s="102">
        <v>30</v>
      </c>
      <c r="G68" s="103">
        <v>30</v>
      </c>
      <c r="H68" s="104"/>
      <c r="I68" s="58">
        <v>5</v>
      </c>
      <c r="J68" s="59">
        <v>60</v>
      </c>
      <c r="K68" s="59">
        <f t="shared" si="15"/>
        <v>60</v>
      </c>
      <c r="L68" s="59">
        <f t="shared" si="16"/>
        <v>65</v>
      </c>
      <c r="M68" s="59">
        <v>30</v>
      </c>
      <c r="N68" s="59">
        <f t="shared" si="17"/>
        <v>125</v>
      </c>
      <c r="O68" s="60" t="s">
        <v>26</v>
      </c>
      <c r="P68" s="269" t="s">
        <v>44</v>
      </c>
      <c r="Q68" s="337">
        <f>IF(E68="Egz.",1,0)</f>
        <v>1</v>
      </c>
      <c r="R68" s="337">
        <f>N68/D68</f>
        <v>25</v>
      </c>
    </row>
    <row r="69" spans="1:18" ht="15">
      <c r="A69" s="82">
        <v>3</v>
      </c>
      <c r="B69" s="37" t="s">
        <v>165</v>
      </c>
      <c r="C69" s="52">
        <v>2</v>
      </c>
      <c r="D69" s="53">
        <v>6</v>
      </c>
      <c r="E69" s="54" t="s">
        <v>40</v>
      </c>
      <c r="F69" s="55">
        <v>30</v>
      </c>
      <c r="G69" s="56">
        <v>45</v>
      </c>
      <c r="H69" s="84"/>
      <c r="I69" s="53">
        <v>5</v>
      </c>
      <c r="J69" s="59">
        <v>70</v>
      </c>
      <c r="K69" s="47">
        <f t="shared" si="15"/>
        <v>75</v>
      </c>
      <c r="L69" s="59">
        <f t="shared" si="16"/>
        <v>80</v>
      </c>
      <c r="M69" s="59">
        <v>30</v>
      </c>
      <c r="N69" s="59">
        <f t="shared" si="17"/>
        <v>150</v>
      </c>
      <c r="O69" s="60" t="s">
        <v>26</v>
      </c>
      <c r="P69" s="269"/>
      <c r="Q69" s="337"/>
      <c r="R69" s="337"/>
    </row>
    <row r="70" spans="1:18" ht="15">
      <c r="A70" s="82">
        <v>4</v>
      </c>
      <c r="B70" s="37" t="s">
        <v>144</v>
      </c>
      <c r="C70" s="359">
        <v>5</v>
      </c>
      <c r="D70" s="138">
        <v>4</v>
      </c>
      <c r="E70" s="101" t="s">
        <v>32</v>
      </c>
      <c r="F70" s="139">
        <v>15</v>
      </c>
      <c r="G70" s="140"/>
      <c r="H70" s="141">
        <v>30</v>
      </c>
      <c r="I70" s="105">
        <v>5</v>
      </c>
      <c r="J70" s="106">
        <v>50</v>
      </c>
      <c r="K70" s="107">
        <f t="shared" si="15"/>
        <v>45</v>
      </c>
      <c r="L70" s="107">
        <f t="shared" si="16"/>
        <v>50</v>
      </c>
      <c r="M70" s="107">
        <v>45</v>
      </c>
      <c r="N70" s="107">
        <f t="shared" si="17"/>
        <v>100</v>
      </c>
      <c r="O70" s="108" t="s">
        <v>26</v>
      </c>
      <c r="P70" s="269"/>
      <c r="Q70" s="337">
        <f>IF(E70="Egz.",1,0)</f>
        <v>0</v>
      </c>
      <c r="R70" s="337">
        <f>N70/D70</f>
        <v>25</v>
      </c>
    </row>
    <row r="71" spans="1:18" ht="15">
      <c r="A71" s="36">
        <v>5</v>
      </c>
      <c r="B71" s="37" t="s">
        <v>141</v>
      </c>
      <c r="C71" s="98">
        <v>6</v>
      </c>
      <c r="D71" s="99">
        <v>5</v>
      </c>
      <c r="E71" s="54" t="s">
        <v>40</v>
      </c>
      <c r="F71" s="55">
        <v>30</v>
      </c>
      <c r="G71" s="56"/>
      <c r="H71" s="57">
        <v>30</v>
      </c>
      <c r="I71" s="58">
        <v>5</v>
      </c>
      <c r="J71" s="59">
        <v>60</v>
      </c>
      <c r="K71" s="59">
        <f t="shared" si="15"/>
        <v>60</v>
      </c>
      <c r="L71" s="59">
        <f t="shared" si="16"/>
        <v>65</v>
      </c>
      <c r="M71" s="59">
        <v>30</v>
      </c>
      <c r="N71" s="59">
        <f t="shared" si="17"/>
        <v>125</v>
      </c>
      <c r="O71" s="60" t="s">
        <v>26</v>
      </c>
      <c r="P71" s="272"/>
      <c r="Q71" s="337">
        <f>IF(E71="Egz.",1,0)</f>
        <v>1</v>
      </c>
      <c r="R71" s="337">
        <f>N71/D71</f>
        <v>25</v>
      </c>
    </row>
    <row r="72" spans="1:18" ht="15">
      <c r="A72" s="82">
        <v>6</v>
      </c>
      <c r="B72" s="31" t="s">
        <v>85</v>
      </c>
      <c r="C72" s="140">
        <v>5</v>
      </c>
      <c r="D72" s="138">
        <v>4</v>
      </c>
      <c r="E72" s="101" t="s">
        <v>32</v>
      </c>
      <c r="F72" s="139">
        <v>30</v>
      </c>
      <c r="G72" s="140"/>
      <c r="H72" s="141">
        <v>30</v>
      </c>
      <c r="I72" s="105">
        <v>5</v>
      </c>
      <c r="J72" s="106">
        <v>45</v>
      </c>
      <c r="K72" s="106">
        <f t="shared" si="15"/>
        <v>60</v>
      </c>
      <c r="L72" s="106">
        <f t="shared" si="16"/>
        <v>65</v>
      </c>
      <c r="M72" s="106">
        <v>30</v>
      </c>
      <c r="N72" s="106">
        <f t="shared" si="17"/>
        <v>110</v>
      </c>
      <c r="O72" s="108" t="s">
        <v>33</v>
      </c>
      <c r="P72" s="269"/>
      <c r="Q72" s="337">
        <f>IF(E72="Egz.",1,0)</f>
        <v>0</v>
      </c>
      <c r="R72" s="337">
        <f>N72/D72</f>
        <v>27.5</v>
      </c>
    </row>
    <row r="73" spans="1:18" ht="15">
      <c r="A73" s="82"/>
      <c r="B73" s="37" t="s">
        <v>145</v>
      </c>
      <c r="C73" s="140"/>
      <c r="D73" s="138"/>
      <c r="E73" s="101"/>
      <c r="F73" s="139"/>
      <c r="G73" s="140"/>
      <c r="H73" s="141"/>
      <c r="I73" s="105"/>
      <c r="J73" s="106"/>
      <c r="K73" s="106"/>
      <c r="L73" s="106"/>
      <c r="M73" s="106"/>
      <c r="N73" s="106"/>
      <c r="O73" s="108"/>
      <c r="P73" s="269"/>
      <c r="Q73" s="337"/>
      <c r="R73" s="337"/>
    </row>
    <row r="74" spans="1:18" ht="15">
      <c r="A74" s="82"/>
      <c r="B74" s="37" t="s">
        <v>146</v>
      </c>
      <c r="C74" s="98"/>
      <c r="D74" s="106"/>
      <c r="E74" s="101"/>
      <c r="F74" s="139"/>
      <c r="G74" s="140"/>
      <c r="H74" s="141"/>
      <c r="I74" s="105"/>
      <c r="J74" s="106"/>
      <c r="K74" s="106"/>
      <c r="L74" s="106"/>
      <c r="M74" s="106"/>
      <c r="N74" s="106"/>
      <c r="O74" s="108"/>
      <c r="P74" s="269"/>
      <c r="Q74" s="337"/>
      <c r="R74" s="337"/>
    </row>
    <row r="75" spans="1:18" ht="15">
      <c r="A75" s="82">
        <v>7</v>
      </c>
      <c r="B75" s="31" t="s">
        <v>88</v>
      </c>
      <c r="C75" s="98">
        <v>7</v>
      </c>
      <c r="D75" s="99">
        <v>4</v>
      </c>
      <c r="E75" s="101" t="s">
        <v>32</v>
      </c>
      <c r="F75" s="139">
        <v>15</v>
      </c>
      <c r="G75" s="140"/>
      <c r="H75" s="141">
        <v>30</v>
      </c>
      <c r="I75" s="105">
        <v>5</v>
      </c>
      <c r="J75" s="106">
        <v>50</v>
      </c>
      <c r="K75" s="106">
        <f>F75+G75+H75</f>
        <v>45</v>
      </c>
      <c r="L75" s="106">
        <f>F75+G75+H75+I75</f>
        <v>50</v>
      </c>
      <c r="M75" s="106"/>
      <c r="N75" s="106">
        <f>J75+L75</f>
        <v>100</v>
      </c>
      <c r="O75" s="108" t="s">
        <v>33</v>
      </c>
      <c r="P75" s="269"/>
      <c r="Q75" s="337">
        <f>IF(E75="Egz.",1,0)</f>
        <v>0</v>
      </c>
      <c r="R75" s="337">
        <f>N75/D75</f>
        <v>25</v>
      </c>
    </row>
    <row r="76" spans="1:18" ht="15">
      <c r="A76" s="355"/>
      <c r="B76" s="37" t="s">
        <v>147</v>
      </c>
      <c r="C76" s="360"/>
      <c r="D76" s="361"/>
      <c r="E76" s="273"/>
      <c r="F76" s="144"/>
      <c r="G76" s="145"/>
      <c r="H76" s="146"/>
      <c r="I76" s="147"/>
      <c r="J76" s="148"/>
      <c r="K76" s="148"/>
      <c r="L76" s="148"/>
      <c r="M76" s="148"/>
      <c r="N76" s="148"/>
      <c r="O76" s="149"/>
      <c r="P76" s="269"/>
      <c r="Q76" s="337"/>
      <c r="R76" s="337"/>
    </row>
    <row r="77" spans="1:18" ht="15">
      <c r="A77" s="36"/>
      <c r="B77" s="37" t="s">
        <v>148</v>
      </c>
      <c r="C77" s="98"/>
      <c r="D77" s="99"/>
      <c r="E77" s="101"/>
      <c r="F77" s="139"/>
      <c r="G77" s="140"/>
      <c r="H77" s="140"/>
      <c r="I77" s="106"/>
      <c r="J77" s="106"/>
      <c r="K77" s="106"/>
      <c r="L77" s="106"/>
      <c r="M77" s="106"/>
      <c r="N77" s="106"/>
      <c r="O77" s="108"/>
      <c r="P77" s="269"/>
      <c r="Q77" s="337"/>
      <c r="R77" s="337"/>
    </row>
    <row r="78" spans="1:18" ht="15.75">
      <c r="A78" s="97"/>
      <c r="B78" s="68" t="s">
        <v>91</v>
      </c>
      <c r="C78" s="69"/>
      <c r="D78" s="69"/>
      <c r="E78" s="70"/>
      <c r="F78" s="69"/>
      <c r="G78" s="69"/>
      <c r="H78" s="69"/>
      <c r="I78" s="69"/>
      <c r="J78" s="69"/>
      <c r="K78" s="71"/>
      <c r="L78" s="69"/>
      <c r="M78" s="69"/>
      <c r="N78" s="69"/>
      <c r="O78" s="69"/>
      <c r="P78" s="69"/>
      <c r="Q78" s="337"/>
      <c r="R78" s="337"/>
    </row>
    <row r="79" spans="1:18" ht="15">
      <c r="A79" s="36">
        <v>1</v>
      </c>
      <c r="B79" s="37" t="s">
        <v>92</v>
      </c>
      <c r="C79" s="98">
        <v>6</v>
      </c>
      <c r="D79" s="99">
        <v>2.5</v>
      </c>
      <c r="E79" s="101" t="s">
        <v>32</v>
      </c>
      <c r="F79" s="130">
        <v>30</v>
      </c>
      <c r="G79" s="131"/>
      <c r="H79" s="132"/>
      <c r="I79" s="133">
        <v>3</v>
      </c>
      <c r="J79" s="134">
        <v>33</v>
      </c>
      <c r="K79" s="134">
        <f>F79+G79+H79</f>
        <v>30</v>
      </c>
      <c r="L79" s="134">
        <f>F79+G79+H79+I79</f>
        <v>33</v>
      </c>
      <c r="M79" s="134">
        <v>0</v>
      </c>
      <c r="N79" s="134">
        <f>J79+L79</f>
        <v>66</v>
      </c>
      <c r="O79" s="136" t="s">
        <v>33</v>
      </c>
      <c r="P79" s="269"/>
      <c r="Q79" s="337">
        <f>IF(E79="Egz.",1,0)</f>
        <v>0</v>
      </c>
      <c r="R79" s="337">
        <f>N79/D79</f>
        <v>26.4</v>
      </c>
    </row>
    <row r="80" spans="1:18" ht="15">
      <c r="A80" s="36">
        <v>2</v>
      </c>
      <c r="B80" s="37" t="s">
        <v>93</v>
      </c>
      <c r="C80" s="98">
        <v>6</v>
      </c>
      <c r="D80" s="99">
        <v>2.5</v>
      </c>
      <c r="E80" s="101" t="s">
        <v>32</v>
      </c>
      <c r="F80" s="139"/>
      <c r="G80" s="140"/>
      <c r="H80" s="141">
        <v>30</v>
      </c>
      <c r="I80" s="105">
        <v>8</v>
      </c>
      <c r="J80" s="106">
        <v>37</v>
      </c>
      <c r="K80" s="106">
        <f>F80+G80+H80</f>
        <v>30</v>
      </c>
      <c r="L80" s="106">
        <f>F80+G80+H80+I80</f>
        <v>38</v>
      </c>
      <c r="M80" s="106">
        <v>30</v>
      </c>
      <c r="N80" s="106">
        <f>J80+L80</f>
        <v>75</v>
      </c>
      <c r="O80" s="108" t="s">
        <v>33</v>
      </c>
      <c r="P80" s="269"/>
      <c r="Q80" s="337">
        <f>IF(E80="Egz.",1,0)</f>
        <v>0</v>
      </c>
      <c r="R80" s="337">
        <f>N80/D80</f>
        <v>30</v>
      </c>
    </row>
    <row r="81" spans="1:18" ht="15">
      <c r="A81" s="36">
        <v>3</v>
      </c>
      <c r="B81" s="37" t="s">
        <v>94</v>
      </c>
      <c r="C81" s="98">
        <v>6</v>
      </c>
      <c r="D81" s="99">
        <v>4</v>
      </c>
      <c r="E81" s="101" t="s">
        <v>32</v>
      </c>
      <c r="F81" s="139"/>
      <c r="G81" s="140"/>
      <c r="H81" s="141">
        <v>45</v>
      </c>
      <c r="I81" s="105">
        <v>5</v>
      </c>
      <c r="J81" s="106">
        <v>50</v>
      </c>
      <c r="K81" s="106">
        <f>F81+G81+H81</f>
        <v>45</v>
      </c>
      <c r="L81" s="106">
        <f>F81+G81+H81+I81</f>
        <v>50</v>
      </c>
      <c r="M81" s="106">
        <v>50</v>
      </c>
      <c r="N81" s="106">
        <f>J81+L81</f>
        <v>100</v>
      </c>
      <c r="O81" s="108" t="s">
        <v>33</v>
      </c>
      <c r="P81" s="269"/>
      <c r="Q81" s="337">
        <f>IF(E81="Egz.",1,0)</f>
        <v>0</v>
      </c>
      <c r="R81" s="337">
        <f>N81/D81</f>
        <v>25</v>
      </c>
    </row>
    <row r="82" spans="1:18" ht="15">
      <c r="A82" s="36">
        <v>4</v>
      </c>
      <c r="B82" s="49" t="s">
        <v>95</v>
      </c>
      <c r="C82" s="98">
        <v>7</v>
      </c>
      <c r="D82" s="99">
        <v>2.5</v>
      </c>
      <c r="E82" s="101" t="s">
        <v>32</v>
      </c>
      <c r="F82" s="139">
        <v>30</v>
      </c>
      <c r="G82" s="140"/>
      <c r="H82" s="141"/>
      <c r="I82" s="105">
        <v>3</v>
      </c>
      <c r="J82" s="106">
        <v>33</v>
      </c>
      <c r="K82" s="106">
        <f>F82+G82+H82</f>
        <v>30</v>
      </c>
      <c r="L82" s="106">
        <f>F82+G82+H82+I82</f>
        <v>33</v>
      </c>
      <c r="M82" s="106">
        <v>0</v>
      </c>
      <c r="N82" s="106">
        <f>J82+L82</f>
        <v>66</v>
      </c>
      <c r="O82" s="108" t="s">
        <v>33</v>
      </c>
      <c r="P82" s="269"/>
      <c r="Q82" s="337">
        <f>IF(E82="Egz.",1,0)</f>
        <v>0</v>
      </c>
      <c r="R82" s="337">
        <f>N82/D82</f>
        <v>26.4</v>
      </c>
    </row>
    <row r="83" spans="1:18" ht="15">
      <c r="A83" s="36">
        <v>5</v>
      </c>
      <c r="B83" s="37" t="s">
        <v>96</v>
      </c>
      <c r="C83" s="98">
        <v>7</v>
      </c>
      <c r="D83" s="99">
        <v>3.5</v>
      </c>
      <c r="E83" s="101" t="s">
        <v>32</v>
      </c>
      <c r="F83" s="139"/>
      <c r="G83" s="140"/>
      <c r="H83" s="141">
        <v>45</v>
      </c>
      <c r="I83" s="105">
        <v>7</v>
      </c>
      <c r="J83" s="106">
        <v>52</v>
      </c>
      <c r="K83" s="106">
        <f>F83+G83+H83</f>
        <v>45</v>
      </c>
      <c r="L83" s="106">
        <f>F83+G83+H83+I83</f>
        <v>52</v>
      </c>
      <c r="M83" s="106">
        <v>45</v>
      </c>
      <c r="N83" s="106">
        <f>J83+L83</f>
        <v>104</v>
      </c>
      <c r="O83" s="108" t="s">
        <v>33</v>
      </c>
      <c r="P83" s="269"/>
      <c r="Q83" s="337">
        <f>IF(E83="Egz.",1,0)</f>
        <v>0</v>
      </c>
      <c r="R83" s="337">
        <f>N83/D83</f>
        <v>29.714285714285715</v>
      </c>
    </row>
    <row r="84" spans="1:18" ht="15.75">
      <c r="A84" s="97"/>
      <c r="B84" s="68" t="s">
        <v>97</v>
      </c>
      <c r="C84" s="152"/>
      <c r="D84" s="152"/>
      <c r="E84" s="153"/>
      <c r="F84" s="152"/>
      <c r="G84" s="152"/>
      <c r="H84" s="152"/>
      <c r="I84" s="152"/>
      <c r="J84" s="152"/>
      <c r="K84" s="154"/>
      <c r="L84" s="152"/>
      <c r="M84" s="152"/>
      <c r="N84" s="152"/>
      <c r="O84" s="152"/>
      <c r="P84" s="152"/>
      <c r="Q84" s="337"/>
      <c r="R84" s="337"/>
    </row>
    <row r="85" spans="1:18" ht="15">
      <c r="A85" s="36">
        <v>1</v>
      </c>
      <c r="B85" s="31" t="s">
        <v>98</v>
      </c>
      <c r="C85" s="98">
        <v>6</v>
      </c>
      <c r="D85" s="99">
        <v>6</v>
      </c>
      <c r="E85" s="101" t="s">
        <v>32</v>
      </c>
      <c r="F85" s="130"/>
      <c r="G85" s="131"/>
      <c r="H85" s="156"/>
      <c r="I85" s="133">
        <v>52</v>
      </c>
      <c r="J85" s="134">
        <v>108</v>
      </c>
      <c r="K85" s="134">
        <f>F85+G85+H85</f>
        <v>0</v>
      </c>
      <c r="L85" s="134">
        <f>F85+G85+H85+I85</f>
        <v>52</v>
      </c>
      <c r="M85" s="134">
        <v>160</v>
      </c>
      <c r="N85" s="134">
        <f>J85+L85</f>
        <v>160</v>
      </c>
      <c r="O85" s="136" t="s">
        <v>33</v>
      </c>
      <c r="P85" s="269"/>
      <c r="Q85" s="337">
        <f>IF(E85="Egz.",1,0)</f>
        <v>0</v>
      </c>
      <c r="R85" s="337">
        <f>N85/D85</f>
        <v>26.666666666666668</v>
      </c>
    </row>
    <row r="86" spans="1:18" ht="15">
      <c r="A86" s="36">
        <v>2</v>
      </c>
      <c r="B86" s="31" t="s">
        <v>99</v>
      </c>
      <c r="C86" s="98">
        <v>7</v>
      </c>
      <c r="D86" s="99">
        <v>15</v>
      </c>
      <c r="E86" s="101"/>
      <c r="F86" s="123"/>
      <c r="G86" s="124"/>
      <c r="H86" s="157"/>
      <c r="I86" s="126">
        <v>75</v>
      </c>
      <c r="J86" s="127">
        <v>300</v>
      </c>
      <c r="K86" s="127">
        <f>F86+G86+H86</f>
        <v>0</v>
      </c>
      <c r="L86" s="127">
        <f>F86+G86+H86+I86</f>
        <v>75</v>
      </c>
      <c r="M86" s="127">
        <v>125</v>
      </c>
      <c r="N86" s="127">
        <f>J86+L86</f>
        <v>375</v>
      </c>
      <c r="O86" s="128" t="s">
        <v>33</v>
      </c>
      <c r="P86" s="269"/>
      <c r="Q86" s="337">
        <f>IF(E86="Egz.",1,0)</f>
        <v>0</v>
      </c>
      <c r="R86" s="337">
        <f>N86/D86</f>
        <v>25</v>
      </c>
    </row>
    <row r="87" spans="1:16" ht="15">
      <c r="A87" s="158"/>
      <c r="B87" s="274"/>
      <c r="C87" s="275"/>
      <c r="D87" s="276"/>
      <c r="E87" s="276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8"/>
    </row>
    <row r="88" spans="1:16" ht="15.75">
      <c r="A88" s="10"/>
      <c r="B88" s="162" t="s">
        <v>100</v>
      </c>
      <c r="C88" s="163"/>
      <c r="D88" s="30" t="s">
        <v>10</v>
      </c>
      <c r="E88" s="30" t="s">
        <v>101</v>
      </c>
      <c r="F88" s="30" t="s">
        <v>102</v>
      </c>
      <c r="G88" s="30" t="s">
        <v>103</v>
      </c>
      <c r="H88" s="30" t="s">
        <v>14</v>
      </c>
      <c r="I88" s="30" t="s">
        <v>15</v>
      </c>
      <c r="J88" s="30" t="s">
        <v>16</v>
      </c>
      <c r="K88" s="30" t="s">
        <v>104</v>
      </c>
      <c r="L88" s="30" t="s">
        <v>105</v>
      </c>
      <c r="M88" s="30" t="s">
        <v>106</v>
      </c>
      <c r="N88" s="30" t="s">
        <v>107</v>
      </c>
      <c r="O88" s="279"/>
      <c r="P88" s="165"/>
    </row>
    <row r="89" spans="1:16" ht="15.75">
      <c r="A89" s="10"/>
      <c r="B89" s="162" t="s">
        <v>108</v>
      </c>
      <c r="C89" s="81">
        <v>1</v>
      </c>
      <c r="D89" s="64">
        <f aca="true" t="shared" si="18" ref="D89:D95">SUMIF($C$14:$C$86,C89,$D$14:$D$86)</f>
        <v>30</v>
      </c>
      <c r="E89" s="64">
        <f aca="true" t="shared" si="19" ref="E89:E95">SUMIF($C$14:$C$86,C89,$Q$14:$Q$86)</f>
        <v>4</v>
      </c>
      <c r="F89" s="66">
        <f aca="true" t="shared" si="20" ref="F89:F95">SUMIF($C$14:$C$86,C89,$F$14:$F$86)</f>
        <v>162</v>
      </c>
      <c r="G89" s="66">
        <f aca="true" t="shared" si="21" ref="G89:G95">SUMIF($C$14:$C$86,C89,$G$14:$G$86)</f>
        <v>105</v>
      </c>
      <c r="H89" s="66">
        <f aca="true" t="shared" si="22" ref="H89:H95">SUMIF($C$14:$C$86,C89,$H$14:$H$86)</f>
        <v>120</v>
      </c>
      <c r="I89" s="66">
        <f aca="true" t="shared" si="23" ref="I89:I95">SUMIF($C$14:$C$86,C89,$I$14:$I$86)</f>
        <v>24</v>
      </c>
      <c r="J89" s="66">
        <f aca="true" t="shared" si="24" ref="J89:J95">SUMIF($C$14:$C$86,C89,$J$14:$J$86)</f>
        <v>355</v>
      </c>
      <c r="K89" s="66">
        <f aca="true" t="shared" si="25" ref="K89:K95">SUMIF($C$14:$C$86,C89,$K$14:$K$86)</f>
        <v>387</v>
      </c>
      <c r="L89" s="66">
        <f>SUMIF(C14:C86,C89,L14:L86)</f>
        <v>411</v>
      </c>
      <c r="M89" s="66">
        <f aca="true" t="shared" si="26" ref="M89:M95">SUMIF($C$14:$C$86,C89,$M$14:$M$86)</f>
        <v>225</v>
      </c>
      <c r="N89" s="66">
        <f aca="true" t="shared" si="27" ref="N89:N95">SUMIF($C$14:$C$86,C89,$N$14:$N$86)</f>
        <v>766</v>
      </c>
      <c r="O89" s="62"/>
      <c r="P89" s="44"/>
    </row>
    <row r="90" spans="1:16" ht="15.75">
      <c r="A90" s="10"/>
      <c r="B90" s="162" t="s">
        <v>109</v>
      </c>
      <c r="C90" s="169">
        <v>2</v>
      </c>
      <c r="D90" s="64">
        <f t="shared" si="18"/>
        <v>30</v>
      </c>
      <c r="E90" s="64">
        <f t="shared" si="19"/>
        <v>3</v>
      </c>
      <c r="F90" s="66">
        <f t="shared" si="20"/>
        <v>150</v>
      </c>
      <c r="G90" s="66">
        <f t="shared" si="21"/>
        <v>105</v>
      </c>
      <c r="H90" s="66">
        <f t="shared" si="22"/>
        <v>120</v>
      </c>
      <c r="I90" s="66">
        <f t="shared" si="23"/>
        <v>27</v>
      </c>
      <c r="J90" s="66">
        <f t="shared" si="24"/>
        <v>370</v>
      </c>
      <c r="K90" s="66">
        <f t="shared" si="25"/>
        <v>375</v>
      </c>
      <c r="L90" s="66">
        <f>SUMIF(C15:C87,C90,L15:L87)</f>
        <v>402</v>
      </c>
      <c r="M90" s="66">
        <f t="shared" si="26"/>
        <v>210</v>
      </c>
      <c r="N90" s="66">
        <f t="shared" si="27"/>
        <v>772</v>
      </c>
      <c r="O90" s="66"/>
      <c r="P90" s="44"/>
    </row>
    <row r="91" spans="1:16" ht="15.75">
      <c r="A91" s="10"/>
      <c r="B91" s="162" t="s">
        <v>110</v>
      </c>
      <c r="C91" s="169">
        <v>3</v>
      </c>
      <c r="D91" s="64">
        <f t="shared" si="18"/>
        <v>30</v>
      </c>
      <c r="E91" s="64">
        <f t="shared" si="19"/>
        <v>4</v>
      </c>
      <c r="F91" s="66">
        <f t="shared" si="20"/>
        <v>165</v>
      </c>
      <c r="G91" s="66">
        <f t="shared" si="21"/>
        <v>90</v>
      </c>
      <c r="H91" s="66">
        <f t="shared" si="22"/>
        <v>165</v>
      </c>
      <c r="I91" s="66">
        <f t="shared" si="23"/>
        <v>28</v>
      </c>
      <c r="J91" s="66">
        <f t="shared" si="24"/>
        <v>353</v>
      </c>
      <c r="K91" s="66">
        <f t="shared" si="25"/>
        <v>390</v>
      </c>
      <c r="L91" s="66">
        <f>SUMIF(C16:C87,C91,L16:L87)</f>
        <v>448</v>
      </c>
      <c r="M91" s="66">
        <f t="shared" si="26"/>
        <v>255</v>
      </c>
      <c r="N91" s="66">
        <f t="shared" si="27"/>
        <v>801</v>
      </c>
      <c r="O91" s="66"/>
      <c r="P91" s="44"/>
    </row>
    <row r="92" spans="1:16" ht="15.75">
      <c r="A92" s="10"/>
      <c r="B92" s="162" t="s">
        <v>111</v>
      </c>
      <c r="C92" s="169">
        <v>4</v>
      </c>
      <c r="D92" s="64">
        <f t="shared" si="18"/>
        <v>30</v>
      </c>
      <c r="E92" s="64">
        <f t="shared" si="19"/>
        <v>3</v>
      </c>
      <c r="F92" s="66">
        <f t="shared" si="20"/>
        <v>180</v>
      </c>
      <c r="G92" s="66">
        <f t="shared" si="21"/>
        <v>60</v>
      </c>
      <c r="H92" s="66">
        <f t="shared" si="22"/>
        <v>165</v>
      </c>
      <c r="I92" s="66">
        <f t="shared" si="23"/>
        <v>31</v>
      </c>
      <c r="J92" s="66">
        <f t="shared" si="24"/>
        <v>362</v>
      </c>
      <c r="K92" s="66">
        <f t="shared" si="25"/>
        <v>375</v>
      </c>
      <c r="L92" s="66">
        <f>SUMIF(C17:C87,C92,L17:L87)</f>
        <v>436</v>
      </c>
      <c r="M92" s="66">
        <f t="shared" si="26"/>
        <v>225</v>
      </c>
      <c r="N92" s="66">
        <f t="shared" si="27"/>
        <v>798</v>
      </c>
      <c r="O92" s="66"/>
      <c r="P92" s="44"/>
    </row>
    <row r="93" spans="1:16" ht="15.75">
      <c r="A93" s="10"/>
      <c r="B93" s="162" t="s">
        <v>112</v>
      </c>
      <c r="C93" s="169">
        <v>5</v>
      </c>
      <c r="D93" s="64">
        <f t="shared" si="18"/>
        <v>30</v>
      </c>
      <c r="E93" s="64">
        <f t="shared" si="19"/>
        <v>3</v>
      </c>
      <c r="F93" s="66">
        <f t="shared" si="20"/>
        <v>169</v>
      </c>
      <c r="G93" s="66">
        <f t="shared" si="21"/>
        <v>30</v>
      </c>
      <c r="H93" s="66">
        <f t="shared" si="22"/>
        <v>180</v>
      </c>
      <c r="I93" s="66">
        <f t="shared" si="23"/>
        <v>39</v>
      </c>
      <c r="J93" s="66">
        <f t="shared" si="24"/>
        <v>370</v>
      </c>
      <c r="K93" s="66">
        <f t="shared" si="25"/>
        <v>379</v>
      </c>
      <c r="L93" s="66">
        <f>SUMIF(C18:C88,C93,L18:L88)</f>
        <v>418</v>
      </c>
      <c r="M93" s="66">
        <f t="shared" si="26"/>
        <v>225</v>
      </c>
      <c r="N93" s="66">
        <f t="shared" si="27"/>
        <v>788</v>
      </c>
      <c r="O93" s="66"/>
      <c r="P93" s="44"/>
    </row>
    <row r="94" spans="1:18" ht="15.75">
      <c r="A94" s="10"/>
      <c r="B94" s="162" t="s">
        <v>113</v>
      </c>
      <c r="C94" s="169">
        <v>6</v>
      </c>
      <c r="D94" s="64">
        <f t="shared" si="18"/>
        <v>30</v>
      </c>
      <c r="E94" s="64">
        <f t="shared" si="19"/>
        <v>3</v>
      </c>
      <c r="F94" s="66">
        <f t="shared" si="20"/>
        <v>120</v>
      </c>
      <c r="G94" s="66">
        <f t="shared" si="21"/>
        <v>0</v>
      </c>
      <c r="H94" s="66">
        <f t="shared" si="22"/>
        <v>165</v>
      </c>
      <c r="I94" s="66">
        <f t="shared" si="23"/>
        <v>83</v>
      </c>
      <c r="J94" s="66">
        <f t="shared" si="24"/>
        <v>408</v>
      </c>
      <c r="K94" s="66">
        <f t="shared" si="25"/>
        <v>285</v>
      </c>
      <c r="L94" s="66">
        <f>SUMIF(C19:C89,C94,L19:L89)</f>
        <v>368</v>
      </c>
      <c r="M94" s="66">
        <f t="shared" si="26"/>
        <v>330</v>
      </c>
      <c r="N94" s="66">
        <f t="shared" si="27"/>
        <v>776</v>
      </c>
      <c r="O94" s="66"/>
      <c r="P94" s="44"/>
      <c r="Q94" s="170"/>
      <c r="R94" s="170"/>
    </row>
    <row r="95" spans="1:18" ht="15.75">
      <c r="A95" s="10"/>
      <c r="B95" s="162" t="s">
        <v>114</v>
      </c>
      <c r="C95" s="169">
        <v>7</v>
      </c>
      <c r="D95" s="64">
        <f t="shared" si="18"/>
        <v>30</v>
      </c>
      <c r="E95" s="64">
        <f t="shared" si="19"/>
        <v>1</v>
      </c>
      <c r="F95" s="66">
        <f t="shared" si="20"/>
        <v>75</v>
      </c>
      <c r="G95" s="66">
        <f t="shared" si="21"/>
        <v>0</v>
      </c>
      <c r="H95" s="66">
        <f t="shared" si="22"/>
        <v>105</v>
      </c>
      <c r="I95" s="66">
        <f t="shared" si="23"/>
        <v>95</v>
      </c>
      <c r="J95" s="66">
        <f t="shared" si="24"/>
        <v>495</v>
      </c>
      <c r="K95" s="66">
        <f t="shared" si="25"/>
        <v>180</v>
      </c>
      <c r="L95" s="66">
        <f>SUMIF(C20:C90,C95,L20:L90)</f>
        <v>275</v>
      </c>
      <c r="M95" s="66">
        <f t="shared" si="26"/>
        <v>200</v>
      </c>
      <c r="N95" s="66">
        <f t="shared" si="27"/>
        <v>770</v>
      </c>
      <c r="O95" s="66"/>
      <c r="P95" s="44"/>
      <c r="Q95" s="170"/>
      <c r="R95" s="170"/>
    </row>
    <row r="96" spans="1:19" ht="15.75">
      <c r="A96" s="10"/>
      <c r="B96" s="310" t="s">
        <v>157</v>
      </c>
      <c r="C96" s="172"/>
      <c r="D96" s="173">
        <f>SUM(D89:D95)</f>
        <v>210</v>
      </c>
      <c r="E96" s="173">
        <f aca="true" t="shared" si="28" ref="E96:N96">SUM(E89:E95)</f>
        <v>21</v>
      </c>
      <c r="F96" s="173">
        <f t="shared" si="28"/>
        <v>1021</v>
      </c>
      <c r="G96" s="173">
        <f t="shared" si="28"/>
        <v>390</v>
      </c>
      <c r="H96" s="173">
        <f t="shared" si="28"/>
        <v>1020</v>
      </c>
      <c r="I96" s="173">
        <f t="shared" si="28"/>
        <v>327</v>
      </c>
      <c r="J96" s="173">
        <f t="shared" si="28"/>
        <v>2713</v>
      </c>
      <c r="K96" s="173">
        <f t="shared" si="28"/>
        <v>2371</v>
      </c>
      <c r="L96" s="173">
        <f t="shared" si="28"/>
        <v>2758</v>
      </c>
      <c r="M96" s="173">
        <f t="shared" si="28"/>
        <v>1670</v>
      </c>
      <c r="N96" s="173">
        <f t="shared" si="28"/>
        <v>5471</v>
      </c>
      <c r="O96" s="173"/>
      <c r="P96" s="175"/>
      <c r="Q96" s="170"/>
      <c r="R96" s="170" t="s">
        <v>115</v>
      </c>
      <c r="S96">
        <f>N96/D96</f>
        <v>26.052380952380954</v>
      </c>
    </row>
    <row r="98" spans="1:19" ht="15">
      <c r="A98" s="176" t="s">
        <v>116</v>
      </c>
      <c r="B98" s="177" t="s">
        <v>117</v>
      </c>
      <c r="C98" s="178"/>
      <c r="D98" s="365" t="s">
        <v>10</v>
      </c>
      <c r="E98" s="365"/>
      <c r="F98" s="366" t="s">
        <v>118</v>
      </c>
      <c r="G98" s="366"/>
      <c r="H98" s="179"/>
      <c r="I98" s="176" t="s">
        <v>119</v>
      </c>
      <c r="J98" s="180" t="s">
        <v>120</v>
      </c>
      <c r="K98" s="181"/>
      <c r="L98" s="181"/>
      <c r="M98" s="181"/>
      <c r="N98" s="181"/>
      <c r="O98" s="182"/>
      <c r="P98" s="183"/>
      <c r="Q98" s="184"/>
      <c r="R98" s="184"/>
      <c r="S98" s="167"/>
    </row>
    <row r="99" spans="1:19" ht="15">
      <c r="A99" s="185"/>
      <c r="B99" s="186" t="s">
        <v>107</v>
      </c>
      <c r="C99" s="187"/>
      <c r="D99" s="188" t="s">
        <v>121</v>
      </c>
      <c r="E99" s="189" t="s">
        <v>122</v>
      </c>
      <c r="F99" s="190" t="s">
        <v>121</v>
      </c>
      <c r="G99" s="191" t="s">
        <v>122</v>
      </c>
      <c r="H99" s="167"/>
      <c r="I99" s="192"/>
      <c r="J99" s="193" t="s">
        <v>123</v>
      </c>
      <c r="K99" s="194"/>
      <c r="L99" s="194"/>
      <c r="M99" s="194"/>
      <c r="N99" s="194"/>
      <c r="O99" s="195" t="s">
        <v>122</v>
      </c>
      <c r="P99" s="196"/>
      <c r="Q99" s="197"/>
      <c r="R99" s="198"/>
      <c r="S99" s="199"/>
    </row>
    <row r="100" spans="1:19" ht="15">
      <c r="A100" s="200"/>
      <c r="B100" s="201"/>
      <c r="C100" s="202"/>
      <c r="D100" s="188" t="s">
        <v>124</v>
      </c>
      <c r="E100" s="203"/>
      <c r="F100" s="167"/>
      <c r="G100" s="204"/>
      <c r="H100" s="167"/>
      <c r="I100" s="192"/>
      <c r="J100" s="205" t="s">
        <v>125</v>
      </c>
      <c r="K100" s="206"/>
      <c r="L100" s="206"/>
      <c r="M100" s="206"/>
      <c r="N100" s="206"/>
      <c r="O100" s="207"/>
      <c r="P100" s="183"/>
      <c r="Q100" s="184"/>
      <c r="R100" s="184"/>
      <c r="S100" s="167"/>
    </row>
    <row r="101" spans="1:19" ht="15">
      <c r="A101" s="200"/>
      <c r="B101" s="208" t="s">
        <v>126</v>
      </c>
      <c r="C101" s="209"/>
      <c r="D101" s="210">
        <f>D96</f>
        <v>210</v>
      </c>
      <c r="E101" s="211">
        <v>1</v>
      </c>
      <c r="F101" s="212">
        <f>N96</f>
        <v>5471</v>
      </c>
      <c r="G101" s="211">
        <v>1</v>
      </c>
      <c r="H101" s="167"/>
      <c r="I101" s="367" t="s">
        <v>127</v>
      </c>
      <c r="J101" s="367"/>
      <c r="K101" s="367"/>
      <c r="L101" s="367"/>
      <c r="M101" s="213"/>
      <c r="N101" s="213"/>
      <c r="O101" s="214"/>
      <c r="P101" s="215"/>
      <c r="Q101" s="216"/>
      <c r="R101" s="216"/>
      <c r="S101" s="167"/>
    </row>
    <row r="102" spans="1:19" ht="15">
      <c r="A102" s="192">
        <v>1</v>
      </c>
      <c r="B102" s="217" t="s">
        <v>128</v>
      </c>
      <c r="C102" s="187"/>
      <c r="D102" s="368">
        <f>L96/S96</f>
        <v>105.86364467190641</v>
      </c>
      <c r="E102" s="369">
        <f>D102/D96</f>
        <v>0.5041125936757448</v>
      </c>
      <c r="F102" s="370">
        <f>L96</f>
        <v>2758</v>
      </c>
      <c r="G102" s="369">
        <f>F102/N96</f>
        <v>0.5041125936757448</v>
      </c>
      <c r="H102" s="167"/>
      <c r="I102" s="218">
        <v>1</v>
      </c>
      <c r="J102" s="219" t="s">
        <v>164</v>
      </c>
      <c r="K102" s="167"/>
      <c r="L102" s="167"/>
      <c r="M102" s="167"/>
      <c r="N102" s="167"/>
      <c r="O102" s="333">
        <v>1</v>
      </c>
      <c r="P102" s="221"/>
      <c r="Q102" s="222"/>
      <c r="R102" s="222"/>
      <c r="S102" s="223"/>
    </row>
    <row r="103" spans="1:19" ht="15">
      <c r="A103" s="224"/>
      <c r="B103" s="225" t="s">
        <v>129</v>
      </c>
      <c r="C103" s="226"/>
      <c r="D103" s="368"/>
      <c r="E103" s="369"/>
      <c r="F103" s="370"/>
      <c r="G103" s="369"/>
      <c r="H103" s="167"/>
      <c r="I103" s="227"/>
      <c r="J103" s="219"/>
      <c r="K103" s="228"/>
      <c r="L103" s="167"/>
      <c r="M103" s="167"/>
      <c r="N103" s="167"/>
      <c r="O103" s="220"/>
      <c r="P103" s="221"/>
      <c r="Q103" s="222"/>
      <c r="R103" s="222"/>
      <c r="S103" s="167"/>
    </row>
    <row r="104" spans="1:19" ht="15">
      <c r="A104" s="229">
        <v>2</v>
      </c>
      <c r="B104" s="230" t="s">
        <v>130</v>
      </c>
      <c r="C104" s="231"/>
      <c r="D104" s="232">
        <f>SUM(D28:D38)</f>
        <v>32</v>
      </c>
      <c r="E104" s="233">
        <f>D104/D96</f>
        <v>0.1523809523809524</v>
      </c>
      <c r="F104" s="234">
        <f>SUM(N28:N38)</f>
        <v>806</v>
      </c>
      <c r="G104" s="233">
        <f>F104/N96</f>
        <v>0.14732224456223725</v>
      </c>
      <c r="H104" s="167"/>
      <c r="I104" s="227"/>
      <c r="J104" s="167"/>
      <c r="K104" s="167"/>
      <c r="L104" s="167"/>
      <c r="M104" s="167"/>
      <c r="N104" s="167"/>
      <c r="O104" s="235"/>
      <c r="P104" s="221"/>
      <c r="Q104" s="222"/>
      <c r="R104" s="222"/>
      <c r="S104" s="167"/>
    </row>
    <row r="105" spans="1:19" ht="15">
      <c r="A105" s="236">
        <v>3</v>
      </c>
      <c r="B105" s="237" t="s">
        <v>131</v>
      </c>
      <c r="C105" s="238"/>
      <c r="D105" s="371">
        <f>F105/S96</f>
        <v>64.10162675927619</v>
      </c>
      <c r="E105" s="372">
        <f>D105/D96</f>
        <v>0.30524584171083896</v>
      </c>
      <c r="F105" s="373">
        <f>M96</f>
        <v>1670</v>
      </c>
      <c r="G105" s="372">
        <f>F105/N96</f>
        <v>0.30524584171083896</v>
      </c>
      <c r="H105" s="167"/>
      <c r="I105" s="227"/>
      <c r="J105" s="374"/>
      <c r="K105" s="374"/>
      <c r="L105" s="374"/>
      <c r="M105" s="240"/>
      <c r="N105" s="240"/>
      <c r="O105" s="241"/>
      <c r="P105" s="242"/>
      <c r="Q105" s="243"/>
      <c r="R105" s="243"/>
      <c r="S105" s="167"/>
    </row>
    <row r="106" spans="1:19" ht="15">
      <c r="A106" s="224"/>
      <c r="B106" s="225" t="s">
        <v>132</v>
      </c>
      <c r="C106" s="226"/>
      <c r="D106" s="371"/>
      <c r="E106" s="372"/>
      <c r="F106" s="373"/>
      <c r="G106" s="372"/>
      <c r="H106" s="167"/>
      <c r="I106" s="227"/>
      <c r="J106" s="375"/>
      <c r="K106" s="375"/>
      <c r="L106" s="375"/>
      <c r="M106" s="240"/>
      <c r="N106" s="240"/>
      <c r="O106" s="241"/>
      <c r="P106" s="242"/>
      <c r="Q106" s="243"/>
      <c r="R106" s="243"/>
      <c r="S106" s="167"/>
    </row>
    <row r="107" spans="1:19" ht="15">
      <c r="A107" s="236">
        <v>4</v>
      </c>
      <c r="B107" s="237" t="s">
        <v>133</v>
      </c>
      <c r="C107" s="238"/>
      <c r="D107" s="378">
        <f>SUM(D14:D26)</f>
        <v>14</v>
      </c>
      <c r="E107" s="372">
        <f>D107/D96</f>
        <v>0.06666666666666667</v>
      </c>
      <c r="F107" s="373">
        <f>SUM(N14:N26)</f>
        <v>474</v>
      </c>
      <c r="G107" s="372">
        <f>F107/N96</f>
        <v>0.08663864010235789</v>
      </c>
      <c r="H107" s="167"/>
      <c r="I107" s="227"/>
      <c r="J107" s="374"/>
      <c r="K107" s="374"/>
      <c r="L107" s="374"/>
      <c r="M107" s="240"/>
      <c r="N107" s="240"/>
      <c r="O107" s="244"/>
      <c r="P107" s="242"/>
      <c r="Q107" s="243"/>
      <c r="R107" s="243"/>
      <c r="S107" s="167"/>
    </row>
    <row r="108" spans="1:19" ht="15">
      <c r="A108" s="224"/>
      <c r="B108" s="225" t="s">
        <v>134</v>
      </c>
      <c r="C108" s="226"/>
      <c r="D108" s="378"/>
      <c r="E108" s="372"/>
      <c r="F108" s="373"/>
      <c r="G108" s="372"/>
      <c r="H108" s="167"/>
      <c r="I108" s="227"/>
      <c r="J108" s="374"/>
      <c r="K108" s="374"/>
      <c r="L108" s="374"/>
      <c r="M108" s="240"/>
      <c r="N108" s="240"/>
      <c r="O108" s="244"/>
      <c r="P108" s="242"/>
      <c r="Q108" s="243"/>
      <c r="R108" s="243"/>
      <c r="S108" s="167"/>
    </row>
    <row r="109" spans="1:19" ht="15">
      <c r="A109" s="224">
        <v>5</v>
      </c>
      <c r="B109" s="225" t="s">
        <v>135</v>
      </c>
      <c r="C109" s="226"/>
      <c r="D109" s="245">
        <f>SUMIF(P14:P86,"h",D14:D86)</f>
        <v>10</v>
      </c>
      <c r="E109" s="233">
        <f>D109/D96</f>
        <v>0.047619047619047616</v>
      </c>
      <c r="F109" s="245">
        <f>SUMIF(P14:P86,"h",N14:N86)</f>
        <v>272</v>
      </c>
      <c r="G109" s="246">
        <f>F109/N96</f>
        <v>0.049716687991226464</v>
      </c>
      <c r="H109" s="167"/>
      <c r="I109" s="227"/>
      <c r="J109" s="239"/>
      <c r="K109" s="240"/>
      <c r="L109" s="240"/>
      <c r="M109" s="240"/>
      <c r="N109" s="240"/>
      <c r="O109" s="244"/>
      <c r="P109" s="242"/>
      <c r="Q109" s="243"/>
      <c r="R109" s="243"/>
      <c r="S109" s="167"/>
    </row>
    <row r="110" spans="1:19" ht="15">
      <c r="A110" s="247">
        <v>6</v>
      </c>
      <c r="B110" s="230" t="s">
        <v>136</v>
      </c>
      <c r="C110" s="231"/>
      <c r="D110" s="248">
        <f>SUMIF(O14:O86,"f",D14:D86)+SUMIF(O14:O86,"o/f",D14:D86)</f>
        <v>75.5</v>
      </c>
      <c r="E110" s="233">
        <f>D110/D96</f>
        <v>0.3595238095238095</v>
      </c>
      <c r="F110" s="232">
        <f>SUMIF(O14:O86,"f",N14:N86)+SUMIF(O14:O86,"o/f",N14:N86)</f>
        <v>2072</v>
      </c>
      <c r="G110" s="233">
        <f>F110/N96</f>
        <v>0.3787241820508134</v>
      </c>
      <c r="H110" s="167"/>
      <c r="I110" s="227"/>
      <c r="J110" s="374"/>
      <c r="K110" s="374"/>
      <c r="L110" s="374"/>
      <c r="M110" s="240"/>
      <c r="N110" s="240"/>
      <c r="O110" s="244"/>
      <c r="P110" s="242"/>
      <c r="Q110" s="243"/>
      <c r="R110" s="243"/>
      <c r="S110" s="167"/>
    </row>
    <row r="111" spans="1:19" ht="15">
      <c r="A111" s="249">
        <v>7</v>
      </c>
      <c r="B111" s="230" t="s">
        <v>98</v>
      </c>
      <c r="C111" s="231"/>
      <c r="D111" s="232">
        <f>D85</f>
        <v>6</v>
      </c>
      <c r="E111" s="233">
        <f>D111/D96</f>
        <v>0.02857142857142857</v>
      </c>
      <c r="F111" s="234">
        <f>N85</f>
        <v>160</v>
      </c>
      <c r="G111" s="233">
        <f>F111/N96</f>
        <v>0.029245110583074392</v>
      </c>
      <c r="I111" s="250"/>
      <c r="J111" s="376"/>
      <c r="K111" s="376"/>
      <c r="L111" s="376"/>
      <c r="M111" s="251"/>
      <c r="N111" s="251"/>
      <c r="O111" s="252"/>
      <c r="P111" s="242"/>
      <c r="Q111" s="243"/>
      <c r="R111" s="243"/>
      <c r="S111" s="167"/>
    </row>
    <row r="112" spans="1:19" ht="15">
      <c r="A112" s="253">
        <v>8</v>
      </c>
      <c r="B112" s="254" t="s">
        <v>137</v>
      </c>
      <c r="C112" s="255"/>
      <c r="D112" s="256">
        <f>D26</f>
        <v>0</v>
      </c>
      <c r="E112" s="257">
        <f>D112/D96</f>
        <v>0</v>
      </c>
      <c r="F112" s="258">
        <f>N26</f>
        <v>30</v>
      </c>
      <c r="G112" s="257">
        <f>F112/N96</f>
        <v>0.005483458234326449</v>
      </c>
      <c r="I112" s="377" t="s">
        <v>138</v>
      </c>
      <c r="J112" s="377"/>
      <c r="K112" s="377"/>
      <c r="L112" s="377"/>
      <c r="M112" s="259"/>
      <c r="N112" s="259"/>
      <c r="O112" s="260"/>
      <c r="P112" s="242"/>
      <c r="Q112" s="243"/>
      <c r="R112" s="243"/>
      <c r="S112" s="167"/>
    </row>
  </sheetData>
  <sheetProtection selectLockedCells="1" selectUnlockedCells="1"/>
  <mergeCells count="24">
    <mergeCell ref="J110:L110"/>
    <mergeCell ref="J111:L111"/>
    <mergeCell ref="I112:L112"/>
    <mergeCell ref="D107:D108"/>
    <mergeCell ref="E107:E108"/>
    <mergeCell ref="F107:F108"/>
    <mergeCell ref="G107:G108"/>
    <mergeCell ref="J107:L107"/>
    <mergeCell ref="J108:L108"/>
    <mergeCell ref="D105:D106"/>
    <mergeCell ref="E105:E106"/>
    <mergeCell ref="F105:F106"/>
    <mergeCell ref="G105:G106"/>
    <mergeCell ref="J105:L105"/>
    <mergeCell ref="J106:L106"/>
    <mergeCell ref="A1:O1"/>
    <mergeCell ref="B13:I13"/>
    <mergeCell ref="D98:E98"/>
    <mergeCell ref="F98:G98"/>
    <mergeCell ref="I101:L101"/>
    <mergeCell ref="D102:D103"/>
    <mergeCell ref="E102:E103"/>
    <mergeCell ref="F102:F103"/>
    <mergeCell ref="G102:G103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18 do uchwały Nr 18 Rady WMiI z dnia 19 marca 2019 roku</oddHeader>
  </headerFooter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140625" style="0" customWidth="1"/>
    <col min="2" max="2" width="35.28125" style="0" customWidth="1"/>
    <col min="3" max="7" width="7.7109375" style="0" customWidth="1"/>
  </cols>
  <sheetData>
    <row r="1" spans="1:18" ht="15.75">
      <c r="A1" s="280"/>
      <c r="B1" s="379" t="s">
        <v>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4"/>
      <c r="R1" s="4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4"/>
      <c r="R2" s="4"/>
    </row>
    <row r="3" spans="1:18" ht="15.75">
      <c r="A3" s="2"/>
      <c r="B3" s="7" t="s">
        <v>1</v>
      </c>
      <c r="C3" s="8"/>
      <c r="D3" s="8" t="s">
        <v>162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4"/>
      <c r="R3" s="4"/>
    </row>
    <row r="4" spans="2:18" ht="15.75">
      <c r="B4" s="9" t="s">
        <v>2</v>
      </c>
      <c r="P4" s="5"/>
      <c r="Q4" s="4"/>
      <c r="R4" s="4"/>
    </row>
    <row r="5" spans="2:18" ht="15.75">
      <c r="B5" s="9" t="s">
        <v>3</v>
      </c>
      <c r="P5" s="5"/>
      <c r="Q5" s="4"/>
      <c r="R5" s="4"/>
    </row>
    <row r="6" spans="2:18" ht="15.75">
      <c r="B6" s="9" t="s">
        <v>4</v>
      </c>
      <c r="P6" s="5"/>
      <c r="Q6" s="4"/>
      <c r="R6" s="4"/>
    </row>
    <row r="7" spans="2:18" ht="15.75">
      <c r="B7" s="9" t="s">
        <v>160</v>
      </c>
      <c r="P7" s="5"/>
      <c r="Q7" s="4"/>
      <c r="R7" s="4"/>
    </row>
    <row r="8" spans="1:5" ht="15">
      <c r="A8" s="281"/>
      <c r="C8" s="1"/>
      <c r="E8" s="2"/>
    </row>
    <row r="9" spans="2:5" ht="15">
      <c r="B9" s="282"/>
      <c r="C9" s="1"/>
      <c r="E9" s="2"/>
    </row>
    <row r="10" spans="2:7" ht="13.5" customHeight="1">
      <c r="B10" s="1" t="s">
        <v>149</v>
      </c>
      <c r="C10" s="283" t="s">
        <v>10</v>
      </c>
      <c r="D10" s="283"/>
      <c r="E10" s="283" t="s">
        <v>12</v>
      </c>
      <c r="F10" s="283" t="s">
        <v>150</v>
      </c>
      <c r="G10" s="283" t="s">
        <v>14</v>
      </c>
    </row>
    <row r="11" spans="1:7" ht="13.5" customHeight="1">
      <c r="A11" s="284">
        <v>1</v>
      </c>
      <c r="B11" s="285" t="s">
        <v>24</v>
      </c>
      <c r="C11" s="42">
        <v>0.25</v>
      </c>
      <c r="D11" s="42" t="s">
        <v>25</v>
      </c>
      <c r="E11" s="41">
        <v>2</v>
      </c>
      <c r="F11" s="41"/>
      <c r="G11" s="286"/>
    </row>
    <row r="12" spans="1:7" ht="13.5" customHeight="1">
      <c r="A12" s="287">
        <v>2</v>
      </c>
      <c r="B12" s="37" t="s">
        <v>27</v>
      </c>
      <c r="C12" s="47">
        <v>0.25</v>
      </c>
      <c r="D12" s="47" t="s">
        <v>25</v>
      </c>
      <c r="E12" s="46">
        <v>2</v>
      </c>
      <c r="F12" s="46"/>
      <c r="G12" s="78"/>
    </row>
    <row r="13" spans="1:7" ht="13.5" customHeight="1">
      <c r="A13" s="287">
        <v>3</v>
      </c>
      <c r="B13" s="37" t="s">
        <v>28</v>
      </c>
      <c r="C13" s="47">
        <v>0.5</v>
      </c>
      <c r="D13" s="47" t="s">
        <v>25</v>
      </c>
      <c r="E13" s="46">
        <v>4</v>
      </c>
      <c r="F13" s="46"/>
      <c r="G13" s="78"/>
    </row>
    <row r="14" spans="1:7" ht="13.5" customHeight="1">
      <c r="A14" s="287">
        <v>4</v>
      </c>
      <c r="B14" s="49" t="s">
        <v>29</v>
      </c>
      <c r="C14" s="47">
        <v>0.5</v>
      </c>
      <c r="D14" s="47" t="s">
        <v>25</v>
      </c>
      <c r="E14" s="46">
        <v>4</v>
      </c>
      <c r="F14" s="46"/>
      <c r="G14" s="78"/>
    </row>
    <row r="15" spans="1:7" ht="13.5" customHeight="1">
      <c r="A15" s="287">
        <v>5</v>
      </c>
      <c r="B15" s="51" t="s">
        <v>31</v>
      </c>
      <c r="C15" s="59">
        <v>2</v>
      </c>
      <c r="D15" s="59" t="s">
        <v>32</v>
      </c>
      <c r="E15" s="56">
        <v>30</v>
      </c>
      <c r="F15" s="56"/>
      <c r="G15" s="84"/>
    </row>
    <row r="16" spans="1:7" ht="13.5" customHeight="1">
      <c r="A16" s="288">
        <v>6</v>
      </c>
      <c r="B16" s="37" t="s">
        <v>43</v>
      </c>
      <c r="C16" s="59">
        <v>5</v>
      </c>
      <c r="D16" s="47" t="s">
        <v>40</v>
      </c>
      <c r="E16" s="46">
        <v>30</v>
      </c>
      <c r="F16" s="46">
        <v>30</v>
      </c>
      <c r="G16" s="78"/>
    </row>
    <row r="17" spans="1:7" ht="13.5" customHeight="1">
      <c r="A17" s="288">
        <v>7</v>
      </c>
      <c r="B17" s="37" t="s">
        <v>45</v>
      </c>
      <c r="C17" s="47">
        <v>2</v>
      </c>
      <c r="D17" s="47" t="s">
        <v>32</v>
      </c>
      <c r="E17" s="46"/>
      <c r="F17" s="46">
        <v>30</v>
      </c>
      <c r="G17" s="78"/>
    </row>
    <row r="18" spans="1:7" ht="13.5" customHeight="1">
      <c r="A18" s="287">
        <v>8</v>
      </c>
      <c r="B18" s="37" t="s">
        <v>46</v>
      </c>
      <c r="C18" s="59">
        <v>3</v>
      </c>
      <c r="D18" s="47" t="s">
        <v>32</v>
      </c>
      <c r="E18" s="46"/>
      <c r="F18" s="46"/>
      <c r="G18" s="78">
        <v>45</v>
      </c>
    </row>
    <row r="19" spans="1:7" ht="13.5" customHeight="1">
      <c r="A19" s="288">
        <v>9</v>
      </c>
      <c r="B19" s="37" t="s">
        <v>55</v>
      </c>
      <c r="C19" s="99">
        <v>5</v>
      </c>
      <c r="D19" s="59" t="s">
        <v>40</v>
      </c>
      <c r="E19" s="56">
        <v>30</v>
      </c>
      <c r="F19" s="56"/>
      <c r="G19" s="84">
        <v>30</v>
      </c>
    </row>
    <row r="20" spans="1:7" ht="13.5" customHeight="1">
      <c r="A20" s="287">
        <v>10</v>
      </c>
      <c r="B20" s="37" t="s">
        <v>56</v>
      </c>
      <c r="C20" s="99">
        <v>5.5</v>
      </c>
      <c r="D20" s="66" t="s">
        <v>40</v>
      </c>
      <c r="E20" s="56">
        <v>30</v>
      </c>
      <c r="F20" s="56"/>
      <c r="G20" s="84">
        <v>45</v>
      </c>
    </row>
    <row r="21" spans="1:7" ht="13.5" customHeight="1">
      <c r="A21" s="289">
        <v>11</v>
      </c>
      <c r="B21" s="129" t="s">
        <v>82</v>
      </c>
      <c r="C21" s="290">
        <v>6</v>
      </c>
      <c r="D21" s="127" t="s">
        <v>40</v>
      </c>
      <c r="E21" s="124">
        <v>30</v>
      </c>
      <c r="F21" s="124">
        <v>45</v>
      </c>
      <c r="G21" s="157"/>
    </row>
    <row r="22" spans="3:5" ht="13.5" customHeight="1">
      <c r="C22" s="1"/>
      <c r="E22" s="2"/>
    </row>
    <row r="23" spans="2:7" ht="13.5" customHeight="1">
      <c r="B23" s="1" t="s">
        <v>151</v>
      </c>
      <c r="C23" s="283" t="s">
        <v>10</v>
      </c>
      <c r="D23" s="283"/>
      <c r="E23" s="283" t="s">
        <v>12</v>
      </c>
      <c r="F23" s="283" t="s">
        <v>150</v>
      </c>
      <c r="G23" s="283" t="s">
        <v>14</v>
      </c>
    </row>
    <row r="24" spans="1:7" ht="13.5" customHeight="1">
      <c r="A24" s="284">
        <v>1</v>
      </c>
      <c r="B24" s="51" t="s">
        <v>35</v>
      </c>
      <c r="C24" s="264">
        <v>2</v>
      </c>
      <c r="D24" s="264" t="s">
        <v>32</v>
      </c>
      <c r="E24" s="74">
        <v>30</v>
      </c>
      <c r="F24" s="74"/>
      <c r="G24" s="291"/>
    </row>
    <row r="25" spans="1:7" ht="13.5" customHeight="1">
      <c r="A25" s="288">
        <v>2</v>
      </c>
      <c r="B25" s="31" t="s">
        <v>36</v>
      </c>
      <c r="C25" s="59">
        <v>2</v>
      </c>
      <c r="D25" s="59" t="s">
        <v>32</v>
      </c>
      <c r="E25" s="56"/>
      <c r="F25" s="56">
        <v>30</v>
      </c>
      <c r="G25" s="84"/>
    </row>
    <row r="26" spans="1:7" ht="13.5" customHeight="1">
      <c r="A26" s="288">
        <v>3</v>
      </c>
      <c r="B26" s="37" t="s">
        <v>163</v>
      </c>
      <c r="C26" s="66">
        <v>6</v>
      </c>
      <c r="D26" s="66" t="s">
        <v>40</v>
      </c>
      <c r="E26" s="64">
        <v>30</v>
      </c>
      <c r="F26" s="64">
        <v>45</v>
      </c>
      <c r="G26" s="79"/>
    </row>
    <row r="27" spans="1:7" ht="13.5" customHeight="1">
      <c r="A27" s="288">
        <v>4</v>
      </c>
      <c r="B27" s="37" t="s">
        <v>57</v>
      </c>
      <c r="C27" s="99">
        <v>6</v>
      </c>
      <c r="D27" s="59" t="s">
        <v>40</v>
      </c>
      <c r="E27" s="56">
        <v>30</v>
      </c>
      <c r="F27" s="56"/>
      <c r="G27" s="84">
        <v>45</v>
      </c>
    </row>
    <row r="28" spans="1:7" ht="13.5" customHeight="1">
      <c r="A28" s="288">
        <v>5</v>
      </c>
      <c r="B28" s="37" t="s">
        <v>58</v>
      </c>
      <c r="C28" s="99">
        <v>5</v>
      </c>
      <c r="D28" s="106" t="s">
        <v>40</v>
      </c>
      <c r="E28" s="140">
        <v>15</v>
      </c>
      <c r="F28" s="140"/>
      <c r="G28" s="292">
        <v>45</v>
      </c>
    </row>
    <row r="29" spans="1:7" ht="13.5" customHeight="1">
      <c r="A29" s="287">
        <v>6</v>
      </c>
      <c r="B29" s="37" t="s">
        <v>59</v>
      </c>
      <c r="C29" s="99">
        <v>4</v>
      </c>
      <c r="D29" s="106" t="s">
        <v>32</v>
      </c>
      <c r="E29" s="140">
        <v>15</v>
      </c>
      <c r="F29" s="140"/>
      <c r="G29" s="292">
        <v>30</v>
      </c>
    </row>
    <row r="30" spans="1:7" ht="13.5" customHeight="1">
      <c r="A30" s="289">
        <v>7</v>
      </c>
      <c r="B30" s="37" t="s">
        <v>83</v>
      </c>
      <c r="C30" s="290">
        <v>5</v>
      </c>
      <c r="D30" s="127" t="s">
        <v>40</v>
      </c>
      <c r="E30" s="124">
        <v>30</v>
      </c>
      <c r="F30" s="124">
        <v>30</v>
      </c>
      <c r="G30" s="157"/>
    </row>
    <row r="31" spans="3:5" ht="13.5" customHeight="1">
      <c r="C31" s="1"/>
      <c r="E31" s="2"/>
    </row>
    <row r="32" spans="2:7" ht="13.5" customHeight="1">
      <c r="B32" s="1" t="s">
        <v>152</v>
      </c>
      <c r="C32" s="283" t="s">
        <v>10</v>
      </c>
      <c r="D32" s="283"/>
      <c r="E32" s="283" t="s">
        <v>12</v>
      </c>
      <c r="F32" s="283" t="s">
        <v>150</v>
      </c>
      <c r="G32" s="283" t="s">
        <v>14</v>
      </c>
    </row>
    <row r="33" spans="1:7" ht="13.5" customHeight="1">
      <c r="A33" s="284">
        <v>1</v>
      </c>
      <c r="B33" s="31" t="s">
        <v>37</v>
      </c>
      <c r="C33" s="293">
        <v>2</v>
      </c>
      <c r="D33" s="264" t="s">
        <v>32</v>
      </c>
      <c r="E33" s="74"/>
      <c r="F33" s="74">
        <v>30</v>
      </c>
      <c r="G33" s="291"/>
    </row>
    <row r="34" spans="1:7" ht="13.5" customHeight="1">
      <c r="A34" s="334">
        <v>2</v>
      </c>
      <c r="B34" s="31" t="s">
        <v>137</v>
      </c>
      <c r="C34" s="66">
        <v>0</v>
      </c>
      <c r="D34" s="66" t="s">
        <v>32</v>
      </c>
      <c r="E34" s="64"/>
      <c r="F34" s="64">
        <v>30</v>
      </c>
      <c r="G34" s="64"/>
    </row>
    <row r="35" spans="1:7" ht="13.5" customHeight="1">
      <c r="A35" s="288">
        <v>3</v>
      </c>
      <c r="B35" s="37" t="s">
        <v>47</v>
      </c>
      <c r="C35" s="66">
        <v>6</v>
      </c>
      <c r="D35" s="77" t="s">
        <v>40</v>
      </c>
      <c r="E35" s="81">
        <v>30</v>
      </c>
      <c r="F35" s="81"/>
      <c r="G35" s="76">
        <v>45</v>
      </c>
    </row>
    <row r="36" spans="1:7" ht="13.5" customHeight="1">
      <c r="A36" s="334">
        <v>4</v>
      </c>
      <c r="B36" s="37" t="s">
        <v>48</v>
      </c>
      <c r="C36" s="66">
        <v>5</v>
      </c>
      <c r="D36" s="77" t="s">
        <v>40</v>
      </c>
      <c r="E36" s="46">
        <v>30</v>
      </c>
      <c r="F36" s="46">
        <v>30</v>
      </c>
      <c r="G36" s="78"/>
    </row>
    <row r="37" spans="1:7" ht="13.5" customHeight="1">
      <c r="A37" s="288">
        <v>5</v>
      </c>
      <c r="B37" s="37" t="s">
        <v>49</v>
      </c>
      <c r="C37" s="66">
        <v>1</v>
      </c>
      <c r="D37" s="47" t="s">
        <v>32</v>
      </c>
      <c r="E37" s="46"/>
      <c r="F37" s="46"/>
      <c r="G37" s="78">
        <v>15</v>
      </c>
    </row>
    <row r="38" spans="1:7" ht="13.5" customHeight="1">
      <c r="A38" s="334">
        <v>6</v>
      </c>
      <c r="B38" s="37" t="s">
        <v>60</v>
      </c>
      <c r="C38" s="99">
        <v>4.5</v>
      </c>
      <c r="D38" s="59" t="s">
        <v>40</v>
      </c>
      <c r="E38" s="64">
        <v>30</v>
      </c>
      <c r="F38" s="64"/>
      <c r="G38" s="79">
        <v>30</v>
      </c>
    </row>
    <row r="39" spans="1:7" ht="13.5" customHeight="1">
      <c r="A39" s="288">
        <v>7</v>
      </c>
      <c r="B39" s="37" t="s">
        <v>61</v>
      </c>
      <c r="C39" s="99">
        <v>1</v>
      </c>
      <c r="D39" s="59" t="s">
        <v>32</v>
      </c>
      <c r="E39" s="56">
        <v>15</v>
      </c>
      <c r="F39" s="56"/>
      <c r="G39" s="84"/>
    </row>
    <row r="40" spans="1:7" ht="13.5" customHeight="1">
      <c r="A40" s="334">
        <v>8</v>
      </c>
      <c r="B40" s="37" t="s">
        <v>62</v>
      </c>
      <c r="C40" s="99">
        <v>6</v>
      </c>
      <c r="D40" s="59" t="s">
        <v>40</v>
      </c>
      <c r="E40" s="56">
        <v>30</v>
      </c>
      <c r="F40" s="56"/>
      <c r="G40" s="84">
        <v>45</v>
      </c>
    </row>
    <row r="41" spans="1:7" ht="13.5" customHeight="1">
      <c r="A41" s="288">
        <v>9</v>
      </c>
      <c r="B41" s="37" t="s">
        <v>63</v>
      </c>
      <c r="C41" s="290">
        <v>4.5</v>
      </c>
      <c r="D41" s="93" t="s">
        <v>32</v>
      </c>
      <c r="E41" s="118">
        <v>30</v>
      </c>
      <c r="F41" s="118"/>
      <c r="G41" s="294">
        <v>30</v>
      </c>
    </row>
    <row r="42" spans="3:5" ht="13.5" customHeight="1">
      <c r="C42" s="1"/>
      <c r="E42" s="2"/>
    </row>
    <row r="43" spans="2:7" ht="13.5" customHeight="1">
      <c r="B43" s="1" t="s">
        <v>153</v>
      </c>
      <c r="C43" s="283" t="s">
        <v>10</v>
      </c>
      <c r="D43" s="283"/>
      <c r="E43" s="283" t="s">
        <v>12</v>
      </c>
      <c r="F43" s="283" t="s">
        <v>150</v>
      </c>
      <c r="G43" s="283" t="s">
        <v>14</v>
      </c>
    </row>
    <row r="44" spans="1:7" ht="13.5" customHeight="1">
      <c r="A44" s="61">
        <v>1</v>
      </c>
      <c r="B44" s="31" t="s">
        <v>38</v>
      </c>
      <c r="C44" s="66">
        <v>2</v>
      </c>
      <c r="D44" s="59" t="s">
        <v>32</v>
      </c>
      <c r="E44" s="56"/>
      <c r="F44" s="56">
        <v>30</v>
      </c>
      <c r="G44" s="56"/>
    </row>
    <row r="45" spans="1:7" ht="13.5" customHeight="1">
      <c r="A45" s="295">
        <v>2</v>
      </c>
      <c r="B45" s="31" t="s">
        <v>137</v>
      </c>
      <c r="C45" s="66">
        <v>0</v>
      </c>
      <c r="D45" s="66" t="s">
        <v>32</v>
      </c>
      <c r="E45" s="64"/>
      <c r="F45" s="64">
        <v>30</v>
      </c>
      <c r="G45" s="64"/>
    </row>
    <row r="46" spans="1:7" ht="13.5" customHeight="1">
      <c r="A46" s="83">
        <v>3</v>
      </c>
      <c r="B46" s="49" t="s">
        <v>50</v>
      </c>
      <c r="C46" s="66">
        <v>5</v>
      </c>
      <c r="D46" s="47" t="s">
        <v>32</v>
      </c>
      <c r="E46" s="56">
        <v>30</v>
      </c>
      <c r="F46" s="56"/>
      <c r="G46" s="56">
        <v>30</v>
      </c>
    </row>
    <row r="47" spans="1:7" ht="13.5" customHeight="1">
      <c r="A47" s="61">
        <v>4</v>
      </c>
      <c r="B47" s="37" t="s">
        <v>64</v>
      </c>
      <c r="C47" s="99">
        <v>3</v>
      </c>
      <c r="D47" s="59" t="s">
        <v>32</v>
      </c>
      <c r="E47" s="64">
        <v>30</v>
      </c>
      <c r="F47" s="64"/>
      <c r="G47" s="64">
        <v>15</v>
      </c>
    </row>
    <row r="48" spans="1:7" ht="13.5" customHeight="1">
      <c r="A48" s="36">
        <v>5</v>
      </c>
      <c r="B48" s="37" t="s">
        <v>65</v>
      </c>
      <c r="C48" s="99">
        <v>5</v>
      </c>
      <c r="D48" s="59" t="s">
        <v>40</v>
      </c>
      <c r="E48" s="56">
        <v>30</v>
      </c>
      <c r="F48" s="56"/>
      <c r="G48" s="56">
        <v>30</v>
      </c>
    </row>
    <row r="49" spans="1:7" ht="13.5" customHeight="1">
      <c r="A49" s="61">
        <v>6</v>
      </c>
      <c r="B49" s="37" t="s">
        <v>66</v>
      </c>
      <c r="C49" s="99">
        <v>5</v>
      </c>
      <c r="D49" s="59" t="s">
        <v>40</v>
      </c>
      <c r="E49" s="56">
        <v>30</v>
      </c>
      <c r="F49" s="56"/>
      <c r="G49" s="56">
        <v>30</v>
      </c>
    </row>
    <row r="50" spans="1:7" ht="13.5" customHeight="1">
      <c r="A50" s="61">
        <v>7</v>
      </c>
      <c r="B50" s="37" t="s">
        <v>67</v>
      </c>
      <c r="C50" s="99">
        <v>5</v>
      </c>
      <c r="D50" s="59" t="s">
        <v>40</v>
      </c>
      <c r="E50" s="64">
        <v>30</v>
      </c>
      <c r="F50" s="64"/>
      <c r="G50" s="64">
        <v>30</v>
      </c>
    </row>
    <row r="51" spans="1:7" ht="13.5" customHeight="1">
      <c r="A51" s="61">
        <v>8</v>
      </c>
      <c r="B51" s="37" t="s">
        <v>68</v>
      </c>
      <c r="C51" s="99">
        <v>5</v>
      </c>
      <c r="D51" s="59" t="s">
        <v>40</v>
      </c>
      <c r="E51" s="64">
        <v>30</v>
      </c>
      <c r="F51" s="64"/>
      <c r="G51" s="64">
        <v>30</v>
      </c>
    </row>
    <row r="52" spans="3:5" ht="13.5" customHeight="1">
      <c r="C52" s="1"/>
      <c r="E52" s="2"/>
    </row>
    <row r="53" spans="2:7" ht="13.5" customHeight="1">
      <c r="B53" s="1" t="s">
        <v>154</v>
      </c>
      <c r="C53" s="283" t="s">
        <v>10</v>
      </c>
      <c r="D53" s="283"/>
      <c r="E53" s="283" t="s">
        <v>12</v>
      </c>
      <c r="F53" s="283" t="s">
        <v>150</v>
      </c>
      <c r="G53" s="283" t="s">
        <v>14</v>
      </c>
    </row>
    <row r="54" spans="1:7" ht="13.5" customHeight="1">
      <c r="A54" s="30">
        <v>1</v>
      </c>
      <c r="B54" s="51" t="s">
        <v>30</v>
      </c>
      <c r="C54" s="59">
        <v>0.5</v>
      </c>
      <c r="D54" s="59" t="s">
        <v>25</v>
      </c>
      <c r="E54" s="56">
        <v>4</v>
      </c>
      <c r="F54" s="56"/>
      <c r="G54" s="56"/>
    </row>
    <row r="55" spans="1:7" ht="13.5" customHeight="1">
      <c r="A55" s="295">
        <v>2</v>
      </c>
      <c r="B55" s="31" t="s">
        <v>39</v>
      </c>
      <c r="C55" s="66">
        <v>2</v>
      </c>
      <c r="D55" s="59" t="s">
        <v>40</v>
      </c>
      <c r="E55" s="64"/>
      <c r="F55" s="64">
        <v>30</v>
      </c>
      <c r="G55" s="64"/>
    </row>
    <row r="56" spans="1:7" ht="13.5" customHeight="1">
      <c r="A56" s="295">
        <v>3</v>
      </c>
      <c r="B56" s="31" t="s">
        <v>51</v>
      </c>
      <c r="C56" s="86">
        <v>5</v>
      </c>
      <c r="D56" s="296" t="s">
        <v>32</v>
      </c>
      <c r="E56" s="56">
        <v>30</v>
      </c>
      <c r="F56" s="56"/>
      <c r="G56" s="56">
        <v>30</v>
      </c>
    </row>
    <row r="57" spans="1:7" ht="13.5" customHeight="1">
      <c r="A57" s="61"/>
      <c r="B57" s="37" t="s">
        <v>52</v>
      </c>
      <c r="C57" s="86"/>
      <c r="D57" s="296"/>
      <c r="E57" s="56"/>
      <c r="F57" s="56"/>
      <c r="G57" s="56"/>
    </row>
    <row r="58" spans="1:7" ht="13.5" customHeight="1">
      <c r="A58" s="61"/>
      <c r="B58" s="37" t="s">
        <v>53</v>
      </c>
      <c r="C58" s="86"/>
      <c r="D58" s="296"/>
      <c r="E58" s="56"/>
      <c r="F58" s="56"/>
      <c r="G58" s="56"/>
    </row>
    <row r="59" spans="1:7" ht="13.5" customHeight="1">
      <c r="A59" s="36"/>
      <c r="B59" s="37" t="s">
        <v>140</v>
      </c>
      <c r="C59" s="86"/>
      <c r="D59" s="296"/>
      <c r="E59" s="297"/>
      <c r="F59" s="297"/>
      <c r="G59" s="297"/>
    </row>
    <row r="60" spans="1:7" ht="13.5" customHeight="1">
      <c r="A60" s="295">
        <v>4</v>
      </c>
      <c r="B60" s="31" t="s">
        <v>69</v>
      </c>
      <c r="C60" s="99">
        <v>4.5</v>
      </c>
      <c r="D60" s="59" t="s">
        <v>32</v>
      </c>
      <c r="E60" s="56">
        <v>30</v>
      </c>
      <c r="F60" s="56"/>
      <c r="G60" s="56">
        <v>30</v>
      </c>
    </row>
    <row r="61" spans="1:7" ht="13.5" customHeight="1">
      <c r="A61" s="295"/>
      <c r="B61" s="37" t="s">
        <v>70</v>
      </c>
      <c r="C61" s="99"/>
      <c r="D61" s="59"/>
      <c r="E61" s="56"/>
      <c r="F61" s="56"/>
      <c r="G61" s="56"/>
    </row>
    <row r="62" spans="1:7" ht="13.5" customHeight="1">
      <c r="A62" s="30"/>
      <c r="B62" s="37" t="s">
        <v>71</v>
      </c>
      <c r="C62" s="110"/>
      <c r="D62" s="59"/>
      <c r="E62" s="56"/>
      <c r="F62" s="56"/>
      <c r="G62" s="56"/>
    </row>
    <row r="63" spans="1:7" ht="13.5" customHeight="1">
      <c r="A63" s="30">
        <v>5</v>
      </c>
      <c r="B63" s="37" t="s">
        <v>72</v>
      </c>
      <c r="C63" s="99">
        <v>5</v>
      </c>
      <c r="D63" s="66" t="s">
        <v>40</v>
      </c>
      <c r="E63" s="64">
        <v>30</v>
      </c>
      <c r="F63" s="64"/>
      <c r="G63" s="64">
        <v>30</v>
      </c>
    </row>
    <row r="64" spans="1:7" ht="13.5" customHeight="1">
      <c r="A64" s="295">
        <v>6</v>
      </c>
      <c r="B64" s="37" t="s">
        <v>73</v>
      </c>
      <c r="C64" s="99">
        <v>5</v>
      </c>
      <c r="D64" s="59" t="s">
        <v>40</v>
      </c>
      <c r="E64" s="64">
        <v>30</v>
      </c>
      <c r="F64" s="64"/>
      <c r="G64" s="64">
        <v>30</v>
      </c>
    </row>
    <row r="65" spans="1:7" ht="13.5" customHeight="1">
      <c r="A65" s="295">
        <v>7</v>
      </c>
      <c r="B65" s="37" t="s">
        <v>84</v>
      </c>
      <c r="C65" s="138">
        <v>4</v>
      </c>
      <c r="D65" s="106" t="s">
        <v>32</v>
      </c>
      <c r="E65" s="140">
        <v>15</v>
      </c>
      <c r="F65" s="140"/>
      <c r="G65" s="140">
        <v>45</v>
      </c>
    </row>
    <row r="66" spans="1:7" ht="13.5" customHeight="1">
      <c r="A66" s="295">
        <v>8</v>
      </c>
      <c r="B66" s="31" t="s">
        <v>85</v>
      </c>
      <c r="C66" s="138">
        <v>4</v>
      </c>
      <c r="D66" s="106" t="s">
        <v>32</v>
      </c>
      <c r="E66" s="140">
        <v>15</v>
      </c>
      <c r="F66" s="140"/>
      <c r="G66" s="140">
        <v>30</v>
      </c>
    </row>
    <row r="67" spans="1:7" ht="13.5" customHeight="1">
      <c r="A67" s="295"/>
      <c r="B67" s="37" t="s">
        <v>86</v>
      </c>
      <c r="C67" s="138"/>
      <c r="D67" s="106"/>
      <c r="E67" s="140"/>
      <c r="F67" s="140"/>
      <c r="G67" s="140"/>
    </row>
    <row r="68" spans="1:7" ht="13.5" customHeight="1">
      <c r="A68" s="295"/>
      <c r="B68" s="37" t="s">
        <v>87</v>
      </c>
      <c r="C68" s="106"/>
      <c r="D68" s="106"/>
      <c r="E68" s="140"/>
      <c r="F68" s="140"/>
      <c r="G68" s="140"/>
    </row>
    <row r="69" spans="3:7" ht="13.5" customHeight="1">
      <c r="C69" s="1"/>
      <c r="D69" s="2"/>
      <c r="E69" s="2"/>
      <c r="F69" s="2"/>
      <c r="G69" s="2"/>
    </row>
    <row r="70" spans="2:7" ht="13.5" customHeight="1">
      <c r="B70" s="1" t="s">
        <v>155</v>
      </c>
      <c r="C70" s="283" t="s">
        <v>10</v>
      </c>
      <c r="D70" s="283"/>
      <c r="E70" s="283" t="s">
        <v>12</v>
      </c>
      <c r="F70" s="283" t="s">
        <v>150</v>
      </c>
      <c r="G70" s="283" t="s">
        <v>14</v>
      </c>
    </row>
    <row r="71" spans="1:7" ht="13.5" customHeight="1">
      <c r="A71" s="295">
        <v>1</v>
      </c>
      <c r="B71" s="37" t="s">
        <v>74</v>
      </c>
      <c r="C71" s="99">
        <v>5</v>
      </c>
      <c r="D71" s="59" t="s">
        <v>40</v>
      </c>
      <c r="E71" s="56">
        <v>30</v>
      </c>
      <c r="F71" s="56"/>
      <c r="G71" s="56">
        <v>30</v>
      </c>
    </row>
    <row r="72" spans="1:7" ht="13.5" customHeight="1">
      <c r="A72" s="295">
        <v>2</v>
      </c>
      <c r="B72" s="37" t="s">
        <v>75</v>
      </c>
      <c r="C72" s="99">
        <v>5</v>
      </c>
      <c r="D72" s="59" t="s">
        <v>40</v>
      </c>
      <c r="E72" s="56">
        <v>30</v>
      </c>
      <c r="F72" s="56"/>
      <c r="G72" s="56">
        <v>30</v>
      </c>
    </row>
    <row r="73" spans="1:7" ht="13.5" customHeight="1">
      <c r="A73" s="295">
        <v>3</v>
      </c>
      <c r="B73" s="37" t="s">
        <v>76</v>
      </c>
      <c r="C73" s="99">
        <v>5</v>
      </c>
      <c r="D73" s="59" t="s">
        <v>40</v>
      </c>
      <c r="E73" s="56">
        <v>30</v>
      </c>
      <c r="F73" s="56"/>
      <c r="G73" s="56">
        <v>30</v>
      </c>
    </row>
    <row r="74" spans="1:7" ht="13.5" customHeight="1">
      <c r="A74" s="295">
        <v>4</v>
      </c>
      <c r="B74" s="37" t="s">
        <v>92</v>
      </c>
      <c r="C74" s="143">
        <v>2.5</v>
      </c>
      <c r="D74" s="106" t="s">
        <v>32</v>
      </c>
      <c r="E74" s="140">
        <v>30</v>
      </c>
      <c r="F74" s="140"/>
      <c r="G74" s="140"/>
    </row>
    <row r="75" spans="1:7" ht="13.5" customHeight="1">
      <c r="A75" s="295">
        <v>5</v>
      </c>
      <c r="B75" s="37" t="s">
        <v>93</v>
      </c>
      <c r="C75" s="143">
        <v>2.5</v>
      </c>
      <c r="D75" s="106" t="s">
        <v>32</v>
      </c>
      <c r="E75" s="140"/>
      <c r="F75" s="140"/>
      <c r="G75" s="140">
        <v>30</v>
      </c>
    </row>
    <row r="76" spans="1:7" ht="13.5" customHeight="1">
      <c r="A76" s="295">
        <v>6</v>
      </c>
      <c r="B76" s="37" t="s">
        <v>94</v>
      </c>
      <c r="C76" s="143">
        <v>4</v>
      </c>
      <c r="D76" s="106" t="s">
        <v>32</v>
      </c>
      <c r="E76" s="140"/>
      <c r="F76" s="140"/>
      <c r="G76" s="140">
        <v>45</v>
      </c>
    </row>
    <row r="77" spans="1:7" ht="13.5" customHeight="1">
      <c r="A77" s="295">
        <v>7</v>
      </c>
      <c r="B77" s="31" t="s">
        <v>98</v>
      </c>
      <c r="C77" s="143">
        <v>6</v>
      </c>
      <c r="D77" s="106" t="s">
        <v>32</v>
      </c>
      <c r="E77" s="140"/>
      <c r="F77" s="140"/>
      <c r="G77" s="140"/>
    </row>
    <row r="78" spans="3:5" ht="13.5" customHeight="1">
      <c r="C78" s="1"/>
      <c r="E78" s="2"/>
    </row>
    <row r="79" spans="2:7" ht="13.5" customHeight="1">
      <c r="B79" s="1" t="s">
        <v>156</v>
      </c>
      <c r="C79" s="283" t="s">
        <v>10</v>
      </c>
      <c r="D79" s="283"/>
      <c r="E79" s="283" t="s">
        <v>12</v>
      </c>
      <c r="F79" s="283" t="s">
        <v>150</v>
      </c>
      <c r="G79" s="283" t="s">
        <v>14</v>
      </c>
    </row>
    <row r="80" spans="1:7" ht="13.5" customHeight="1">
      <c r="A80" s="298">
        <v>1</v>
      </c>
      <c r="B80" s="31" t="s">
        <v>77</v>
      </c>
      <c r="C80" s="299">
        <v>5</v>
      </c>
      <c r="D80" s="59" t="s">
        <v>40</v>
      </c>
      <c r="E80" s="56">
        <v>30</v>
      </c>
      <c r="F80" s="56"/>
      <c r="G80" s="56">
        <v>30</v>
      </c>
    </row>
    <row r="81" spans="1:7" ht="13.5" customHeight="1">
      <c r="A81" s="298"/>
      <c r="B81" s="37" t="s">
        <v>159</v>
      </c>
      <c r="C81" s="299"/>
      <c r="D81" s="59"/>
      <c r="E81" s="56"/>
      <c r="F81" s="56"/>
      <c r="G81" s="56"/>
    </row>
    <row r="82" spans="1:7" ht="13.5" customHeight="1">
      <c r="A82" s="298"/>
      <c r="B82" s="37" t="s">
        <v>78</v>
      </c>
      <c r="C82" s="299"/>
      <c r="D82" s="59"/>
      <c r="E82" s="56"/>
      <c r="F82" s="56"/>
      <c r="G82" s="56"/>
    </row>
    <row r="83" spans="1:7" ht="13.5" customHeight="1">
      <c r="A83" s="298"/>
      <c r="B83" s="37" t="s">
        <v>79</v>
      </c>
      <c r="C83" s="299"/>
      <c r="D83" s="59"/>
      <c r="E83" s="56"/>
      <c r="F83" s="56"/>
      <c r="G83" s="56"/>
    </row>
    <row r="84" spans="1:7" ht="13.5" customHeight="1">
      <c r="A84" s="298"/>
      <c r="B84" s="49" t="s">
        <v>80</v>
      </c>
      <c r="C84" s="300"/>
      <c r="D84" s="106"/>
      <c r="E84" s="140"/>
      <c r="F84" s="140"/>
      <c r="G84" s="140"/>
    </row>
    <row r="85" spans="1:7" ht="13.5" customHeight="1">
      <c r="A85" s="298">
        <v>2</v>
      </c>
      <c r="B85" s="31" t="s">
        <v>88</v>
      </c>
      <c r="C85" s="301">
        <v>4</v>
      </c>
      <c r="D85" s="106" t="s">
        <v>32</v>
      </c>
      <c r="E85" s="140"/>
      <c r="F85" s="140"/>
      <c r="G85" s="140">
        <v>45</v>
      </c>
    </row>
    <row r="86" spans="1:7" ht="13.5" customHeight="1">
      <c r="A86" s="298"/>
      <c r="B86" s="49" t="s">
        <v>89</v>
      </c>
      <c r="C86" s="301"/>
      <c r="D86" s="106"/>
      <c r="E86" s="140"/>
      <c r="F86" s="140"/>
      <c r="G86" s="140"/>
    </row>
    <row r="87" spans="1:7" ht="13.5" customHeight="1">
      <c r="A87" s="298"/>
      <c r="B87" s="49" t="s">
        <v>90</v>
      </c>
      <c r="C87" s="300"/>
      <c r="D87" s="106"/>
      <c r="E87" s="140"/>
      <c r="F87" s="140"/>
      <c r="G87" s="140"/>
    </row>
    <row r="88" spans="1:7" ht="13.5" customHeight="1">
      <c r="A88" s="295">
        <v>3</v>
      </c>
      <c r="B88" s="49" t="s">
        <v>95</v>
      </c>
      <c r="C88" s="143">
        <v>2.5</v>
      </c>
      <c r="D88" s="106" t="s">
        <v>32</v>
      </c>
      <c r="E88" s="140">
        <v>30</v>
      </c>
      <c r="F88" s="140"/>
      <c r="G88" s="140"/>
    </row>
    <row r="89" spans="1:7" ht="13.5" customHeight="1">
      <c r="A89" s="295">
        <v>4</v>
      </c>
      <c r="B89" s="37" t="s">
        <v>96</v>
      </c>
      <c r="C89" s="143">
        <v>3.5</v>
      </c>
      <c r="D89" s="106" t="s">
        <v>32</v>
      </c>
      <c r="E89" s="140"/>
      <c r="F89" s="140"/>
      <c r="G89" s="140">
        <v>45</v>
      </c>
    </row>
    <row r="90" spans="1:7" ht="13.5" customHeight="1">
      <c r="A90" s="295">
        <v>5</v>
      </c>
      <c r="B90" s="31" t="s">
        <v>99</v>
      </c>
      <c r="C90" s="143">
        <v>15</v>
      </c>
      <c r="D90" s="106"/>
      <c r="E90" s="140"/>
      <c r="F90" s="140"/>
      <c r="G90" s="140"/>
    </row>
  </sheetData>
  <sheetProtection selectLockedCells="1" selectUnlockedCells="1"/>
  <mergeCells count="1">
    <mergeCell ref="B1:P1"/>
  </mergeCells>
  <printOptions/>
  <pageMargins left="0.25" right="0.25" top="0.75" bottom="0.75" header="0.3" footer="0.3"/>
  <pageSetup horizontalDpi="300" verticalDpi="300" orientation="portrait" paperSize="9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="110" zoomScaleNormal="110" zoomScalePageLayoutView="0" workbookViewId="0" topLeftCell="A1">
      <selection activeCell="L70" sqref="L70"/>
    </sheetView>
  </sheetViews>
  <sheetFormatPr defaultColWidth="9.140625" defaultRowHeight="15"/>
  <cols>
    <col min="1" max="1" width="5.57421875" style="0" customWidth="1"/>
    <col min="2" max="2" width="35.28125" style="0" customWidth="1"/>
    <col min="3" max="7" width="7.7109375" style="0" customWidth="1"/>
  </cols>
  <sheetData>
    <row r="1" spans="1:15" ht="13.5" customHeight="1">
      <c r="A1" s="379" t="s">
        <v>139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8" t="s">
        <v>161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160</v>
      </c>
    </row>
    <row r="8" spans="1:15" ht="13.5" customHeight="1">
      <c r="A8" s="10"/>
      <c r="B8" s="302"/>
      <c r="C8" s="302"/>
      <c r="D8" s="302"/>
      <c r="E8" s="303"/>
      <c r="F8" s="302"/>
      <c r="G8" s="302"/>
      <c r="H8" s="302"/>
      <c r="I8" s="302"/>
      <c r="J8" s="303"/>
      <c r="K8" s="303"/>
      <c r="L8" s="303"/>
      <c r="M8" s="303"/>
      <c r="N8" s="303"/>
      <c r="O8" s="303"/>
    </row>
    <row r="9" spans="2:5" ht="13.5" customHeight="1">
      <c r="B9" s="282"/>
      <c r="C9" s="1"/>
      <c r="E9" s="2"/>
    </row>
    <row r="10" spans="2:7" ht="13.5" customHeight="1">
      <c r="B10" s="1" t="s">
        <v>149</v>
      </c>
      <c r="C10" s="283" t="s">
        <v>10</v>
      </c>
      <c r="D10" s="283"/>
      <c r="E10" s="283" t="s">
        <v>12</v>
      </c>
      <c r="F10" s="283" t="s">
        <v>150</v>
      </c>
      <c r="G10" s="283" t="s">
        <v>14</v>
      </c>
    </row>
    <row r="11" spans="1:7" ht="13.5" customHeight="1">
      <c r="A11" s="284">
        <v>1</v>
      </c>
      <c r="B11" s="285" t="s">
        <v>24</v>
      </c>
      <c r="C11" s="42">
        <v>0.25</v>
      </c>
      <c r="D11" s="42" t="s">
        <v>25</v>
      </c>
      <c r="E11" s="41">
        <v>2</v>
      </c>
      <c r="F11" s="41"/>
      <c r="G11" s="286"/>
    </row>
    <row r="12" spans="1:7" ht="13.5" customHeight="1">
      <c r="A12" s="287">
        <v>2</v>
      </c>
      <c r="B12" s="37" t="s">
        <v>27</v>
      </c>
      <c r="C12" s="47">
        <v>0.25</v>
      </c>
      <c r="D12" s="47" t="s">
        <v>25</v>
      </c>
      <c r="E12" s="46">
        <v>2</v>
      </c>
      <c r="F12" s="46"/>
      <c r="G12" s="78"/>
    </row>
    <row r="13" spans="1:7" ht="13.5" customHeight="1">
      <c r="A13" s="287">
        <v>3</v>
      </c>
      <c r="B13" s="37" t="s">
        <v>28</v>
      </c>
      <c r="C13" s="47">
        <v>0.5</v>
      </c>
      <c r="D13" s="47" t="s">
        <v>25</v>
      </c>
      <c r="E13" s="46">
        <v>4</v>
      </c>
      <c r="F13" s="46"/>
      <c r="G13" s="78"/>
    </row>
    <row r="14" spans="1:7" ht="13.5" customHeight="1">
      <c r="A14" s="287">
        <v>4</v>
      </c>
      <c r="B14" s="49" t="s">
        <v>29</v>
      </c>
      <c r="C14" s="47">
        <v>0.5</v>
      </c>
      <c r="D14" s="47" t="s">
        <v>25</v>
      </c>
      <c r="E14" s="46">
        <v>4</v>
      </c>
      <c r="F14" s="46"/>
      <c r="G14" s="78"/>
    </row>
    <row r="15" spans="1:7" ht="13.5" customHeight="1">
      <c r="A15" s="287">
        <v>5</v>
      </c>
      <c r="B15" s="51" t="s">
        <v>31</v>
      </c>
      <c r="C15" s="59">
        <v>2</v>
      </c>
      <c r="D15" s="59" t="s">
        <v>32</v>
      </c>
      <c r="E15" s="56">
        <v>30</v>
      </c>
      <c r="F15" s="56"/>
      <c r="G15" s="84"/>
    </row>
    <row r="16" spans="1:7" ht="13.5" customHeight="1">
      <c r="A16" s="288">
        <v>6</v>
      </c>
      <c r="B16" s="37" t="s">
        <v>43</v>
      </c>
      <c r="C16" s="59">
        <v>5</v>
      </c>
      <c r="D16" s="47" t="s">
        <v>40</v>
      </c>
      <c r="E16" s="46">
        <v>30</v>
      </c>
      <c r="F16" s="46">
        <v>30</v>
      </c>
      <c r="G16" s="78"/>
    </row>
    <row r="17" spans="1:7" ht="13.5" customHeight="1">
      <c r="A17" s="288">
        <v>7</v>
      </c>
      <c r="B17" s="37" t="s">
        <v>45</v>
      </c>
      <c r="C17" s="47">
        <v>2</v>
      </c>
      <c r="D17" s="47" t="s">
        <v>32</v>
      </c>
      <c r="E17" s="46"/>
      <c r="F17" s="46">
        <v>30</v>
      </c>
      <c r="G17" s="78"/>
    </row>
    <row r="18" spans="1:7" ht="13.5" customHeight="1">
      <c r="A18" s="287">
        <v>8</v>
      </c>
      <c r="B18" s="37" t="s">
        <v>46</v>
      </c>
      <c r="C18" s="59">
        <v>3</v>
      </c>
      <c r="D18" s="47" t="s">
        <v>32</v>
      </c>
      <c r="E18" s="46"/>
      <c r="F18" s="46"/>
      <c r="G18" s="78">
        <v>45</v>
      </c>
    </row>
    <row r="19" spans="1:7" ht="13.5" customHeight="1">
      <c r="A19" s="288">
        <v>9</v>
      </c>
      <c r="B19" s="37" t="s">
        <v>55</v>
      </c>
      <c r="C19" s="99">
        <v>5</v>
      </c>
      <c r="D19" s="59" t="s">
        <v>40</v>
      </c>
      <c r="E19" s="56">
        <v>30</v>
      </c>
      <c r="F19" s="56"/>
      <c r="G19" s="84">
        <v>30</v>
      </c>
    </row>
    <row r="20" spans="1:7" ht="13.5" customHeight="1">
      <c r="A20" s="287">
        <v>10</v>
      </c>
      <c r="B20" s="37" t="s">
        <v>56</v>
      </c>
      <c r="C20" s="99">
        <v>5.5</v>
      </c>
      <c r="D20" s="66" t="s">
        <v>40</v>
      </c>
      <c r="E20" s="56">
        <v>30</v>
      </c>
      <c r="F20" s="56"/>
      <c r="G20" s="84">
        <v>45</v>
      </c>
    </row>
    <row r="21" spans="1:7" ht="13.5" customHeight="1">
      <c r="A21" s="289">
        <v>11</v>
      </c>
      <c r="B21" s="129" t="s">
        <v>142</v>
      </c>
      <c r="C21" s="290">
        <v>6</v>
      </c>
      <c r="D21" s="127" t="s">
        <v>40</v>
      </c>
      <c r="E21" s="124">
        <v>30</v>
      </c>
      <c r="F21" s="124">
        <v>45</v>
      </c>
      <c r="G21" s="157"/>
    </row>
    <row r="22" spans="3:5" ht="13.5" customHeight="1">
      <c r="C22" s="1"/>
      <c r="E22" s="2"/>
    </row>
    <row r="23" spans="2:7" ht="13.5" customHeight="1">
      <c r="B23" s="1" t="s">
        <v>151</v>
      </c>
      <c r="C23" s="283" t="s">
        <v>10</v>
      </c>
      <c r="D23" s="283"/>
      <c r="E23" s="283" t="s">
        <v>12</v>
      </c>
      <c r="F23" s="283" t="s">
        <v>150</v>
      </c>
      <c r="G23" s="283" t="s">
        <v>14</v>
      </c>
    </row>
    <row r="24" spans="1:7" ht="13.5" customHeight="1">
      <c r="A24" s="284">
        <v>1</v>
      </c>
      <c r="B24" s="51" t="s">
        <v>35</v>
      </c>
      <c r="C24" s="264">
        <v>2</v>
      </c>
      <c r="D24" s="264" t="s">
        <v>32</v>
      </c>
      <c r="E24" s="74">
        <v>30</v>
      </c>
      <c r="F24" s="74"/>
      <c r="G24" s="291"/>
    </row>
    <row r="25" spans="1:7" ht="13.5" customHeight="1">
      <c r="A25" s="288">
        <v>2</v>
      </c>
      <c r="B25" s="31" t="s">
        <v>36</v>
      </c>
      <c r="C25" s="59">
        <v>2</v>
      </c>
      <c r="D25" s="59" t="s">
        <v>32</v>
      </c>
      <c r="E25" s="56"/>
      <c r="F25" s="56">
        <v>30</v>
      </c>
      <c r="G25" s="84"/>
    </row>
    <row r="26" spans="1:7" ht="13.5" customHeight="1">
      <c r="A26" s="288">
        <v>3</v>
      </c>
      <c r="B26" s="37" t="s">
        <v>165</v>
      </c>
      <c r="C26" s="66">
        <v>6</v>
      </c>
      <c r="D26" s="66" t="s">
        <v>40</v>
      </c>
      <c r="E26" s="64">
        <v>30</v>
      </c>
      <c r="F26" s="64">
        <v>45</v>
      </c>
      <c r="G26" s="79"/>
    </row>
    <row r="27" spans="1:7" ht="13.5" customHeight="1">
      <c r="A27" s="304">
        <v>4</v>
      </c>
      <c r="B27" s="37" t="s">
        <v>57</v>
      </c>
      <c r="C27" s="99">
        <v>6</v>
      </c>
      <c r="D27" s="59" t="s">
        <v>40</v>
      </c>
      <c r="E27" s="56">
        <v>30</v>
      </c>
      <c r="F27" s="56"/>
      <c r="G27" s="84">
        <v>45</v>
      </c>
    </row>
    <row r="28" spans="1:7" ht="13.5" customHeight="1">
      <c r="A28" s="304">
        <v>5</v>
      </c>
      <c r="B28" s="37" t="s">
        <v>58</v>
      </c>
      <c r="C28" s="99">
        <v>5</v>
      </c>
      <c r="D28" s="106" t="s">
        <v>40</v>
      </c>
      <c r="E28" s="140">
        <v>15</v>
      </c>
      <c r="F28" s="140"/>
      <c r="G28" s="292">
        <v>45</v>
      </c>
    </row>
    <row r="29" spans="1:7" ht="13.5" customHeight="1">
      <c r="A29" s="287">
        <v>6</v>
      </c>
      <c r="B29" s="37" t="s">
        <v>59</v>
      </c>
      <c r="C29" s="99">
        <v>4</v>
      </c>
      <c r="D29" s="106" t="s">
        <v>32</v>
      </c>
      <c r="E29" s="140">
        <v>15</v>
      </c>
      <c r="F29" s="140"/>
      <c r="G29" s="292">
        <v>30</v>
      </c>
    </row>
    <row r="30" spans="1:7" ht="13.5" customHeight="1">
      <c r="A30" s="289">
        <v>7</v>
      </c>
      <c r="B30" s="37" t="s">
        <v>143</v>
      </c>
      <c r="C30" s="290">
        <v>5</v>
      </c>
      <c r="D30" s="127" t="s">
        <v>40</v>
      </c>
      <c r="E30" s="124">
        <v>30</v>
      </c>
      <c r="F30" s="124">
        <v>30</v>
      </c>
      <c r="G30" s="157"/>
    </row>
    <row r="31" spans="3:5" ht="13.5" customHeight="1">
      <c r="C31" s="1"/>
      <c r="E31" s="2"/>
    </row>
    <row r="32" spans="2:8" ht="13.5" customHeight="1">
      <c r="B32" s="1" t="s">
        <v>152</v>
      </c>
      <c r="C32" s="283" t="s">
        <v>10</v>
      </c>
      <c r="D32" s="283"/>
      <c r="E32" s="283" t="s">
        <v>12</v>
      </c>
      <c r="F32" s="283" t="s">
        <v>150</v>
      </c>
      <c r="G32" s="283" t="s">
        <v>14</v>
      </c>
      <c r="H32" s="305"/>
    </row>
    <row r="33" spans="1:8" ht="13.5" customHeight="1">
      <c r="A33" s="36">
        <v>1</v>
      </c>
      <c r="B33" s="31" t="s">
        <v>37</v>
      </c>
      <c r="C33" s="293">
        <v>2</v>
      </c>
      <c r="D33" s="264" t="s">
        <v>32</v>
      </c>
      <c r="E33" s="74"/>
      <c r="F33" s="74">
        <v>30</v>
      </c>
      <c r="G33" s="291"/>
      <c r="H33" s="306"/>
    </row>
    <row r="34" spans="1:8" ht="13.5" customHeight="1">
      <c r="A34" s="82">
        <v>2</v>
      </c>
      <c r="B34" s="31" t="s">
        <v>137</v>
      </c>
      <c r="C34" s="66">
        <v>0</v>
      </c>
      <c r="D34" s="66" t="s">
        <v>32</v>
      </c>
      <c r="E34" s="64"/>
      <c r="F34" s="64">
        <v>30</v>
      </c>
      <c r="G34" s="64"/>
      <c r="H34" s="306"/>
    </row>
    <row r="35" spans="1:8" ht="13.5" customHeight="1">
      <c r="A35" s="73">
        <v>3</v>
      </c>
      <c r="B35" s="37" t="s">
        <v>47</v>
      </c>
      <c r="C35" s="66">
        <v>6</v>
      </c>
      <c r="D35" s="77" t="s">
        <v>40</v>
      </c>
      <c r="E35" s="81">
        <v>30</v>
      </c>
      <c r="F35" s="81"/>
      <c r="G35" s="76">
        <v>45</v>
      </c>
      <c r="H35" s="307"/>
    </row>
    <row r="36" spans="1:8" ht="13.5" customHeight="1">
      <c r="A36" s="82">
        <v>4</v>
      </c>
      <c r="B36" s="37" t="s">
        <v>48</v>
      </c>
      <c r="C36" s="66">
        <v>5</v>
      </c>
      <c r="D36" s="77" t="s">
        <v>40</v>
      </c>
      <c r="E36" s="46">
        <v>30</v>
      </c>
      <c r="F36" s="46">
        <v>30</v>
      </c>
      <c r="G36" s="78"/>
      <c r="H36" s="307"/>
    </row>
    <row r="37" spans="1:8" ht="13.5" customHeight="1">
      <c r="A37" s="61">
        <v>5</v>
      </c>
      <c r="B37" s="37" t="s">
        <v>49</v>
      </c>
      <c r="C37" s="66">
        <v>1</v>
      </c>
      <c r="D37" s="47" t="s">
        <v>32</v>
      </c>
      <c r="E37" s="46"/>
      <c r="F37" s="46"/>
      <c r="G37" s="78">
        <v>15</v>
      </c>
      <c r="H37" s="160"/>
    </row>
    <row r="38" spans="1:7" ht="13.5" customHeight="1">
      <c r="A38" s="73">
        <v>6</v>
      </c>
      <c r="B38" s="37" t="s">
        <v>60</v>
      </c>
      <c r="C38" s="99">
        <v>4.5</v>
      </c>
      <c r="D38" s="59" t="s">
        <v>40</v>
      </c>
      <c r="E38" s="64">
        <v>30</v>
      </c>
      <c r="F38" s="64"/>
      <c r="G38" s="79">
        <v>30</v>
      </c>
    </row>
    <row r="39" spans="1:8" ht="13.5" customHeight="1">
      <c r="A39" s="36">
        <v>7</v>
      </c>
      <c r="B39" s="37" t="s">
        <v>61</v>
      </c>
      <c r="C39" s="99">
        <v>1</v>
      </c>
      <c r="D39" s="59" t="s">
        <v>32</v>
      </c>
      <c r="E39" s="56">
        <v>15</v>
      </c>
      <c r="F39" s="56"/>
      <c r="G39" s="84"/>
      <c r="H39" s="306"/>
    </row>
    <row r="40" spans="1:8" ht="13.5" customHeight="1">
      <c r="A40" s="61">
        <v>8</v>
      </c>
      <c r="B40" s="37" t="s">
        <v>62</v>
      </c>
      <c r="C40" s="99">
        <v>6</v>
      </c>
      <c r="D40" s="59" t="s">
        <v>40</v>
      </c>
      <c r="E40" s="56">
        <v>30</v>
      </c>
      <c r="F40" s="56"/>
      <c r="G40" s="84">
        <v>45</v>
      </c>
      <c r="H40" s="306"/>
    </row>
    <row r="41" spans="1:8" ht="13.5" customHeight="1">
      <c r="A41" s="36">
        <v>9</v>
      </c>
      <c r="B41" s="37" t="s">
        <v>63</v>
      </c>
      <c r="C41" s="290">
        <v>4.5</v>
      </c>
      <c r="D41" s="93" t="s">
        <v>32</v>
      </c>
      <c r="E41" s="118">
        <v>30</v>
      </c>
      <c r="F41" s="118"/>
      <c r="G41" s="294">
        <v>30</v>
      </c>
      <c r="H41" s="306"/>
    </row>
    <row r="42" spans="3:5" ht="13.5" customHeight="1">
      <c r="C42" s="1"/>
      <c r="E42" s="2"/>
    </row>
    <row r="43" spans="2:7" ht="13.5" customHeight="1">
      <c r="B43" s="1" t="s">
        <v>153</v>
      </c>
      <c r="C43" s="283" t="s">
        <v>10</v>
      </c>
      <c r="D43" s="283"/>
      <c r="E43" s="283" t="s">
        <v>12</v>
      </c>
      <c r="F43" s="283" t="s">
        <v>150</v>
      </c>
      <c r="G43" s="283" t="s">
        <v>14</v>
      </c>
    </row>
    <row r="44" spans="1:7" ht="13.5" customHeight="1">
      <c r="A44" s="61">
        <v>1</v>
      </c>
      <c r="B44" s="31" t="s">
        <v>38</v>
      </c>
      <c r="C44" s="66">
        <v>2</v>
      </c>
      <c r="D44" s="59" t="s">
        <v>32</v>
      </c>
      <c r="E44" s="56"/>
      <c r="F44" s="56">
        <v>30</v>
      </c>
      <c r="G44" s="56"/>
    </row>
    <row r="45" spans="1:7" ht="13.5" customHeight="1">
      <c r="A45" s="295">
        <v>2</v>
      </c>
      <c r="B45" s="31" t="s">
        <v>137</v>
      </c>
      <c r="C45" s="66">
        <v>0</v>
      </c>
      <c r="D45" s="66" t="s">
        <v>32</v>
      </c>
      <c r="E45" s="64"/>
      <c r="F45" s="64">
        <v>30</v>
      </c>
      <c r="G45" s="64"/>
    </row>
    <row r="46" spans="1:8" ht="13.5" customHeight="1">
      <c r="A46" s="83">
        <v>3</v>
      </c>
      <c r="B46" s="49" t="s">
        <v>50</v>
      </c>
      <c r="C46" s="66">
        <v>5</v>
      </c>
      <c r="D46" s="47" t="s">
        <v>32</v>
      </c>
      <c r="E46" s="56">
        <v>30</v>
      </c>
      <c r="F46" s="56"/>
      <c r="G46" s="56">
        <v>30</v>
      </c>
      <c r="H46" s="306"/>
    </row>
    <row r="47" spans="1:7" ht="13.5" customHeight="1">
      <c r="A47" s="61">
        <v>4</v>
      </c>
      <c r="B47" s="37" t="s">
        <v>64</v>
      </c>
      <c r="C47" s="99">
        <v>3</v>
      </c>
      <c r="D47" s="59" t="s">
        <v>32</v>
      </c>
      <c r="E47" s="64">
        <v>30</v>
      </c>
      <c r="F47" s="64"/>
      <c r="G47" s="64">
        <v>15</v>
      </c>
    </row>
    <row r="48" spans="1:7" ht="13.5" customHeight="1">
      <c r="A48" s="36">
        <v>5</v>
      </c>
      <c r="B48" s="37" t="s">
        <v>65</v>
      </c>
      <c r="C48" s="99">
        <v>5</v>
      </c>
      <c r="D48" s="59" t="s">
        <v>40</v>
      </c>
      <c r="E48" s="56">
        <v>30</v>
      </c>
      <c r="F48" s="56"/>
      <c r="G48" s="56">
        <v>30</v>
      </c>
    </row>
    <row r="49" spans="1:7" ht="13.5" customHeight="1">
      <c r="A49" s="61">
        <v>6</v>
      </c>
      <c r="B49" s="37" t="s">
        <v>66</v>
      </c>
      <c r="C49" s="99">
        <v>5</v>
      </c>
      <c r="D49" s="59" t="s">
        <v>40</v>
      </c>
      <c r="E49" s="56">
        <v>30</v>
      </c>
      <c r="F49" s="56"/>
      <c r="G49" s="56">
        <v>30</v>
      </c>
    </row>
    <row r="50" spans="1:7" ht="13.5" customHeight="1">
      <c r="A50" s="61">
        <v>7</v>
      </c>
      <c r="B50" s="37" t="s">
        <v>67</v>
      </c>
      <c r="C50" s="99">
        <v>5</v>
      </c>
      <c r="D50" s="59" t="s">
        <v>40</v>
      </c>
      <c r="E50" s="64">
        <v>30</v>
      </c>
      <c r="F50" s="64"/>
      <c r="G50" s="64">
        <v>30</v>
      </c>
    </row>
    <row r="51" spans="1:7" ht="13.5" customHeight="1">
      <c r="A51" s="61">
        <v>8</v>
      </c>
      <c r="B51" s="37" t="s">
        <v>68</v>
      </c>
      <c r="C51" s="99">
        <v>5</v>
      </c>
      <c r="D51" s="59" t="s">
        <v>40</v>
      </c>
      <c r="E51" s="64">
        <v>30</v>
      </c>
      <c r="F51" s="64"/>
      <c r="G51" s="64">
        <v>30</v>
      </c>
    </row>
    <row r="52" spans="3:5" ht="13.5" customHeight="1">
      <c r="C52" s="1"/>
      <c r="E52" s="2"/>
    </row>
    <row r="53" spans="2:7" ht="13.5" customHeight="1">
      <c r="B53" s="1" t="s">
        <v>154</v>
      </c>
      <c r="C53" s="283" t="s">
        <v>10</v>
      </c>
      <c r="D53" s="283"/>
      <c r="E53" s="283" t="s">
        <v>12</v>
      </c>
      <c r="F53" s="283" t="s">
        <v>150</v>
      </c>
      <c r="G53" s="283" t="s">
        <v>14</v>
      </c>
    </row>
    <row r="54" spans="1:7" ht="13.5" customHeight="1">
      <c r="A54" s="30">
        <v>1</v>
      </c>
      <c r="B54" s="51" t="s">
        <v>30</v>
      </c>
      <c r="C54" s="59">
        <v>0.5</v>
      </c>
      <c r="D54" s="59" t="s">
        <v>25</v>
      </c>
      <c r="E54" s="56">
        <v>4</v>
      </c>
      <c r="F54" s="56"/>
      <c r="G54" s="56"/>
    </row>
    <row r="55" spans="1:7" ht="13.5" customHeight="1">
      <c r="A55" s="295">
        <v>2</v>
      </c>
      <c r="B55" s="31" t="s">
        <v>39</v>
      </c>
      <c r="C55" s="66">
        <v>2</v>
      </c>
      <c r="D55" s="59" t="s">
        <v>40</v>
      </c>
      <c r="E55" s="64"/>
      <c r="F55" s="64">
        <v>30</v>
      </c>
      <c r="G55" s="64"/>
    </row>
    <row r="56" spans="1:7" ht="13.5" customHeight="1">
      <c r="A56" s="295">
        <v>3</v>
      </c>
      <c r="B56" s="31" t="s">
        <v>51</v>
      </c>
      <c r="C56" s="86">
        <v>5</v>
      </c>
      <c r="D56" s="296" t="s">
        <v>32</v>
      </c>
      <c r="E56" s="56">
        <v>30</v>
      </c>
      <c r="F56" s="56"/>
      <c r="G56" s="56">
        <v>30</v>
      </c>
    </row>
    <row r="57" spans="1:7" ht="13.5" customHeight="1">
      <c r="A57" s="61"/>
      <c r="B57" s="37" t="s">
        <v>52</v>
      </c>
      <c r="C57" s="86"/>
      <c r="D57" s="296"/>
      <c r="E57" s="56"/>
      <c r="F57" s="56"/>
      <c r="G57" s="56"/>
    </row>
    <row r="58" spans="1:7" ht="13.5" customHeight="1">
      <c r="A58" s="61"/>
      <c r="B58" s="37" t="s">
        <v>53</v>
      </c>
      <c r="C58" s="86"/>
      <c r="D58" s="296"/>
      <c r="E58" s="56"/>
      <c r="F58" s="56"/>
      <c r="G58" s="56"/>
    </row>
    <row r="59" spans="1:7" ht="13.5" customHeight="1">
      <c r="A59" s="36"/>
      <c r="B59" s="37" t="s">
        <v>140</v>
      </c>
      <c r="C59" s="86"/>
      <c r="D59" s="296"/>
      <c r="E59" s="297"/>
      <c r="F59" s="297"/>
      <c r="G59" s="297"/>
    </row>
    <row r="60" spans="1:7" ht="13.5" customHeight="1">
      <c r="A60" s="295">
        <v>4</v>
      </c>
      <c r="B60" s="31" t="s">
        <v>69</v>
      </c>
      <c r="C60" s="99">
        <v>4.5</v>
      </c>
      <c r="D60" s="59" t="s">
        <v>32</v>
      </c>
      <c r="E60" s="56">
        <v>30</v>
      </c>
      <c r="F60" s="56"/>
      <c r="G60" s="56">
        <v>30</v>
      </c>
    </row>
    <row r="61" spans="1:7" ht="13.5" customHeight="1">
      <c r="A61" s="295"/>
      <c r="B61" s="37" t="s">
        <v>70</v>
      </c>
      <c r="C61" s="99"/>
      <c r="D61" s="59"/>
      <c r="E61" s="56"/>
      <c r="F61" s="56"/>
      <c r="G61" s="56"/>
    </row>
    <row r="62" spans="1:7" ht="13.5" customHeight="1">
      <c r="A62" s="30"/>
      <c r="B62" s="37" t="s">
        <v>71</v>
      </c>
      <c r="C62" s="110"/>
      <c r="D62" s="59"/>
      <c r="E62" s="56"/>
      <c r="F62" s="56"/>
      <c r="G62" s="56"/>
    </row>
    <row r="63" spans="1:7" ht="13.5" customHeight="1">
      <c r="A63" s="30">
        <v>5</v>
      </c>
      <c r="B63" s="37" t="s">
        <v>72</v>
      </c>
      <c r="C63" s="99">
        <v>5</v>
      </c>
      <c r="D63" s="66" t="s">
        <v>40</v>
      </c>
      <c r="E63" s="64">
        <v>30</v>
      </c>
      <c r="F63" s="64"/>
      <c r="G63" s="64">
        <v>30</v>
      </c>
    </row>
    <row r="64" spans="1:7" ht="13.5" customHeight="1">
      <c r="A64" s="295">
        <v>6</v>
      </c>
      <c r="B64" s="37" t="s">
        <v>73</v>
      </c>
      <c r="C64" s="99">
        <v>5</v>
      </c>
      <c r="D64" s="59" t="s">
        <v>40</v>
      </c>
      <c r="E64" s="64">
        <v>30</v>
      </c>
      <c r="F64" s="64"/>
      <c r="G64" s="64">
        <v>30</v>
      </c>
    </row>
    <row r="65" spans="1:7" ht="13.5" customHeight="1">
      <c r="A65" s="295">
        <v>7</v>
      </c>
      <c r="B65" s="37" t="s">
        <v>144</v>
      </c>
      <c r="C65" s="138">
        <v>4</v>
      </c>
      <c r="D65" s="106" t="s">
        <v>32</v>
      </c>
      <c r="E65" s="140">
        <v>15</v>
      </c>
      <c r="F65" s="140"/>
      <c r="G65" s="140">
        <v>30</v>
      </c>
    </row>
    <row r="66" spans="1:7" ht="13.5" customHeight="1">
      <c r="A66" s="295">
        <v>8</v>
      </c>
      <c r="B66" s="31" t="s">
        <v>85</v>
      </c>
      <c r="C66" s="138">
        <v>4</v>
      </c>
      <c r="D66" s="106" t="s">
        <v>32</v>
      </c>
      <c r="E66" s="140">
        <v>30</v>
      </c>
      <c r="F66" s="140"/>
      <c r="G66" s="140">
        <v>30</v>
      </c>
    </row>
    <row r="67" spans="1:7" ht="13.5" customHeight="1">
      <c r="A67" s="295"/>
      <c r="B67" s="37" t="s">
        <v>145</v>
      </c>
      <c r="C67" s="138"/>
      <c r="D67" s="106"/>
      <c r="E67" s="140"/>
      <c r="F67" s="140"/>
      <c r="G67" s="140"/>
    </row>
    <row r="68" spans="1:7" ht="13.5" customHeight="1">
      <c r="A68" s="295"/>
      <c r="B68" s="37" t="s">
        <v>146</v>
      </c>
      <c r="C68" s="106"/>
      <c r="D68" s="106"/>
      <c r="E68" s="140"/>
      <c r="F68" s="140"/>
      <c r="G68" s="140"/>
    </row>
    <row r="69" spans="3:8" ht="13.5" customHeight="1">
      <c r="C69" s="1"/>
      <c r="D69" s="2"/>
      <c r="E69" s="2"/>
      <c r="F69" s="2"/>
      <c r="G69" s="2"/>
      <c r="H69" s="2"/>
    </row>
    <row r="70" spans="2:7" ht="13.5" customHeight="1">
      <c r="B70" s="1" t="s">
        <v>155</v>
      </c>
      <c r="C70" s="283" t="s">
        <v>10</v>
      </c>
      <c r="D70" s="283"/>
      <c r="E70" s="283" t="s">
        <v>12</v>
      </c>
      <c r="F70" s="283" t="s">
        <v>150</v>
      </c>
      <c r="G70" s="283" t="s">
        <v>14</v>
      </c>
    </row>
    <row r="71" spans="1:7" ht="13.5" customHeight="1">
      <c r="A71" s="295">
        <v>1</v>
      </c>
      <c r="B71" s="37" t="s">
        <v>74</v>
      </c>
      <c r="C71" s="99">
        <v>5</v>
      </c>
      <c r="D71" s="59" t="s">
        <v>40</v>
      </c>
      <c r="E71" s="56">
        <v>30</v>
      </c>
      <c r="F71" s="56"/>
      <c r="G71" s="56">
        <v>30</v>
      </c>
    </row>
    <row r="72" spans="1:7" ht="13.5" customHeight="1">
      <c r="A72" s="295">
        <v>2</v>
      </c>
      <c r="B72" s="37" t="s">
        <v>75</v>
      </c>
      <c r="C72" s="99">
        <v>5</v>
      </c>
      <c r="D72" s="59" t="s">
        <v>40</v>
      </c>
      <c r="E72" s="56">
        <v>30</v>
      </c>
      <c r="F72" s="56"/>
      <c r="G72" s="56">
        <v>30</v>
      </c>
    </row>
    <row r="73" spans="1:7" ht="13.5" customHeight="1">
      <c r="A73" s="295">
        <v>3</v>
      </c>
      <c r="B73" s="37" t="s">
        <v>141</v>
      </c>
      <c r="C73" s="99">
        <v>5</v>
      </c>
      <c r="D73" s="59" t="s">
        <v>40</v>
      </c>
      <c r="E73" s="56">
        <v>30</v>
      </c>
      <c r="F73" s="56"/>
      <c r="G73" s="56">
        <v>30</v>
      </c>
    </row>
    <row r="74" spans="1:7" ht="13.5" customHeight="1">
      <c r="A74" s="295">
        <v>4</v>
      </c>
      <c r="B74" s="37" t="s">
        <v>92</v>
      </c>
      <c r="C74" s="143">
        <v>2.5</v>
      </c>
      <c r="D74" s="106" t="s">
        <v>32</v>
      </c>
      <c r="E74" s="140">
        <v>30</v>
      </c>
      <c r="F74" s="140"/>
      <c r="G74" s="140"/>
    </row>
    <row r="75" spans="1:7" ht="13.5" customHeight="1">
      <c r="A75" s="295">
        <v>5</v>
      </c>
      <c r="B75" s="37" t="s">
        <v>93</v>
      </c>
      <c r="C75" s="143">
        <v>2.5</v>
      </c>
      <c r="D75" s="106" t="s">
        <v>32</v>
      </c>
      <c r="E75" s="140"/>
      <c r="F75" s="140"/>
      <c r="G75" s="140">
        <v>30</v>
      </c>
    </row>
    <row r="76" spans="1:7" ht="13.5" customHeight="1">
      <c r="A76" s="295">
        <v>6</v>
      </c>
      <c r="B76" s="37" t="s">
        <v>94</v>
      </c>
      <c r="C76" s="143">
        <v>4</v>
      </c>
      <c r="D76" s="106" t="s">
        <v>32</v>
      </c>
      <c r="E76" s="140"/>
      <c r="F76" s="140"/>
      <c r="G76" s="140">
        <v>45</v>
      </c>
    </row>
    <row r="77" spans="1:7" ht="13.5" customHeight="1">
      <c r="A77" s="295">
        <v>7</v>
      </c>
      <c r="B77" s="31" t="s">
        <v>98</v>
      </c>
      <c r="C77" s="143">
        <v>6</v>
      </c>
      <c r="D77" s="106" t="s">
        <v>32</v>
      </c>
      <c r="E77" s="140"/>
      <c r="F77" s="140"/>
      <c r="G77" s="140"/>
    </row>
    <row r="78" spans="3:5" ht="13.5" customHeight="1">
      <c r="C78" s="1"/>
      <c r="E78" s="2"/>
    </row>
    <row r="79" spans="2:7" ht="13.5" customHeight="1">
      <c r="B79" s="1" t="s">
        <v>156</v>
      </c>
      <c r="C79" s="283" t="s">
        <v>10</v>
      </c>
      <c r="D79" s="283"/>
      <c r="E79" s="283" t="s">
        <v>12</v>
      </c>
      <c r="F79" s="283" t="s">
        <v>150</v>
      </c>
      <c r="G79" s="283" t="s">
        <v>14</v>
      </c>
    </row>
    <row r="80" spans="1:7" ht="13.5" customHeight="1">
      <c r="A80" s="295">
        <v>1</v>
      </c>
      <c r="B80" s="31" t="s">
        <v>77</v>
      </c>
      <c r="C80" s="99">
        <v>5</v>
      </c>
      <c r="D80" s="59" t="s">
        <v>40</v>
      </c>
      <c r="E80" s="56">
        <v>30</v>
      </c>
      <c r="F80" s="56"/>
      <c r="G80" s="56">
        <v>30</v>
      </c>
    </row>
    <row r="81" spans="1:7" ht="13.5" customHeight="1">
      <c r="A81" s="295"/>
      <c r="B81" s="37" t="s">
        <v>159</v>
      </c>
      <c r="C81" s="99"/>
      <c r="D81" s="59"/>
      <c r="E81" s="56"/>
      <c r="F81" s="56"/>
      <c r="G81" s="56"/>
    </row>
    <row r="82" spans="1:7" ht="13.5" customHeight="1">
      <c r="A82" s="295"/>
      <c r="B82" s="37" t="s">
        <v>78</v>
      </c>
      <c r="C82" s="99"/>
      <c r="D82" s="59"/>
      <c r="E82" s="56"/>
      <c r="F82" s="56"/>
      <c r="G82" s="56"/>
    </row>
    <row r="83" spans="1:7" ht="13.5" customHeight="1">
      <c r="A83" s="295"/>
      <c r="B83" s="37" t="s">
        <v>79</v>
      </c>
      <c r="C83" s="99"/>
      <c r="D83" s="59"/>
      <c r="E83" s="56"/>
      <c r="F83" s="56"/>
      <c r="G83" s="56"/>
    </row>
    <row r="84" spans="1:7" ht="13.5" customHeight="1">
      <c r="A84" s="298"/>
      <c r="B84" s="49" t="s">
        <v>80</v>
      </c>
      <c r="C84" s="300"/>
      <c r="D84" s="106"/>
      <c r="E84" s="140"/>
      <c r="F84" s="140"/>
      <c r="G84" s="140"/>
    </row>
    <row r="85" spans="1:7" ht="13.5" customHeight="1">
      <c r="A85" s="295">
        <v>2</v>
      </c>
      <c r="B85" s="31" t="s">
        <v>88</v>
      </c>
      <c r="C85" s="143">
        <v>4</v>
      </c>
      <c r="D85" s="106" t="s">
        <v>32</v>
      </c>
      <c r="E85" s="140">
        <v>15</v>
      </c>
      <c r="F85" s="140"/>
      <c r="G85" s="140">
        <v>30</v>
      </c>
    </row>
    <row r="86" spans="1:7" ht="13.5" customHeight="1">
      <c r="A86" s="295"/>
      <c r="B86" s="37" t="s">
        <v>147</v>
      </c>
      <c r="C86" s="143"/>
      <c r="D86" s="106"/>
      <c r="E86" s="140"/>
      <c r="F86" s="140"/>
      <c r="G86" s="140"/>
    </row>
    <row r="87" spans="1:7" ht="13.5" customHeight="1">
      <c r="A87" s="295"/>
      <c r="B87" s="37" t="s">
        <v>148</v>
      </c>
      <c r="C87" s="106"/>
      <c r="D87" s="106"/>
      <c r="E87" s="140"/>
      <c r="F87" s="140"/>
      <c r="G87" s="140"/>
    </row>
    <row r="88" spans="1:7" ht="13.5" customHeight="1">
      <c r="A88" s="295">
        <v>3</v>
      </c>
      <c r="B88" s="49" t="s">
        <v>95</v>
      </c>
      <c r="C88" s="143">
        <v>2.5</v>
      </c>
      <c r="D88" s="106" t="s">
        <v>32</v>
      </c>
      <c r="E88" s="140">
        <v>30</v>
      </c>
      <c r="F88" s="140"/>
      <c r="G88" s="140"/>
    </row>
    <row r="89" spans="1:7" ht="13.5" customHeight="1">
      <c r="A89" s="295">
        <v>4</v>
      </c>
      <c r="B89" s="37" t="s">
        <v>96</v>
      </c>
      <c r="C89" s="143">
        <v>3.5</v>
      </c>
      <c r="D89" s="106" t="s">
        <v>32</v>
      </c>
      <c r="E89" s="140"/>
      <c r="F89" s="140"/>
      <c r="G89" s="140">
        <v>45</v>
      </c>
    </row>
    <row r="90" spans="1:7" ht="13.5" customHeight="1">
      <c r="A90" s="295">
        <v>5</v>
      </c>
      <c r="B90" s="31" t="s">
        <v>99</v>
      </c>
      <c r="C90" s="143">
        <v>15</v>
      </c>
      <c r="D90" s="106"/>
      <c r="E90" s="140"/>
      <c r="F90" s="140"/>
      <c r="G90" s="140"/>
    </row>
  </sheetData>
  <sheetProtection selectLockedCells="1" selectUnlockedCells="1"/>
  <mergeCells count="1">
    <mergeCell ref="A1:O1"/>
  </mergeCells>
  <printOptions/>
  <pageMargins left="0.25" right="0.25" top="0.75" bottom="0.75" header="0.3" footer="0.3"/>
  <pageSetup horizontalDpi="300" verticalDpi="3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2019-04-23T12:25:48Z</cp:lastPrinted>
  <dcterms:created xsi:type="dcterms:W3CDTF">2019-04-23T06:37:18Z</dcterms:created>
  <dcterms:modified xsi:type="dcterms:W3CDTF">2019-07-23T05:44:19Z</dcterms:modified>
  <cp:category/>
  <cp:version/>
  <cp:contentType/>
  <cp:contentStatus/>
</cp:coreProperties>
</file>