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9195" firstSheet="2" activeTab="4"/>
  </bookViews>
  <sheets>
    <sheet name="DSWP_zestawienie" sheetId="1" r:id="rId1"/>
    <sheet name="TM_zestawienie" sheetId="2" r:id="rId2"/>
    <sheet name="PSISK_zestawienie" sheetId="3" r:id="rId3"/>
    <sheet name="BIO_zestawienie " sheetId="4" r:id="rId4"/>
    <sheet name="DSWP_semestry" sheetId="5" r:id="rId5"/>
    <sheet name="TM_semestry" sheetId="6" r:id="rId6"/>
    <sheet name="PSISK_semestry" sheetId="7" r:id="rId7"/>
    <sheet name="BIO_semestry" sheetId="8" r:id="rId8"/>
  </sheets>
  <definedNames>
    <definedName name="_xlnm.Print_Area" localSheetId="7">'BIO_semestry'!$A$1:$I$50</definedName>
    <definedName name="_xlnm.Print_Area" localSheetId="3">'BIO_zestawienie '!$A$1:$O$101</definedName>
    <definedName name="_xlnm.Print_Area" localSheetId="4">'DSWP_semestry'!$A$1:$I$47</definedName>
    <definedName name="_xlnm.Print_Area" localSheetId="0">'DSWP_zestawienie'!$A$1:$S$99</definedName>
    <definedName name="_xlnm.Print_Area" localSheetId="6">'PSISK_semestry'!$A$1:$I$54</definedName>
    <definedName name="_xlnm.Print_Area" localSheetId="2">'PSISK_zestawienie'!$A$1:$O$106</definedName>
    <definedName name="_xlnm.Print_Area" localSheetId="5">'TM_semestry'!$A$1:$I$54</definedName>
    <definedName name="_xlnm.Print_Area" localSheetId="1">'TM_zestawienie'!$A$1:$O$106</definedName>
  </definedNames>
  <calcPr fullCalcOnLoad="1"/>
</workbook>
</file>

<file path=xl/sharedStrings.xml><?xml version="1.0" encoding="utf-8"?>
<sst xmlns="http://schemas.openxmlformats.org/spreadsheetml/2006/main" count="1145" uniqueCount="169">
  <si>
    <t>Egz.</t>
  </si>
  <si>
    <t>sem.</t>
  </si>
  <si>
    <t>ECTS</t>
  </si>
  <si>
    <t>lab.</t>
  </si>
  <si>
    <t>status</t>
  </si>
  <si>
    <t>zal.</t>
  </si>
  <si>
    <t>o</t>
  </si>
  <si>
    <t>zal_O</t>
  </si>
  <si>
    <t>f</t>
  </si>
  <si>
    <t>h</t>
  </si>
  <si>
    <t>onś</t>
  </si>
  <si>
    <t>Cyfrowe przetwarzanie sygnałów</t>
  </si>
  <si>
    <t>1ECTS</t>
  </si>
  <si>
    <t>I</t>
  </si>
  <si>
    <t>II</t>
  </si>
  <si>
    <t>%</t>
  </si>
  <si>
    <t>Educational profile: general academic</t>
  </si>
  <si>
    <t>Form of studies:  full-time</t>
  </si>
  <si>
    <t>Level of qualification: second degree studies</t>
  </si>
  <si>
    <t>Qualifications gained: second degree studies</t>
  </si>
  <si>
    <t>INFORMATION SCIENCES Speciality DESIGNING IT SYSTEMS AND COMPUTER NETWORKS</t>
  </si>
  <si>
    <t>INFORMATION SCIENCES Speciality: Bioinformatics</t>
  </si>
  <si>
    <t>INFORMATION SCIENCES Speciality MULTIMEDIA TECHNIQUES</t>
  </si>
  <si>
    <t>INFORMATION SCIENCES Speciality DATA SCIENCE IN PRACTICE</t>
  </si>
  <si>
    <t>No.</t>
  </si>
  <si>
    <t>Name of subject/ module</t>
  </si>
  <si>
    <t>Exam</t>
  </si>
  <si>
    <t>Points</t>
  </si>
  <si>
    <t>in</t>
  </si>
  <si>
    <t xml:space="preserve"> NUMBER OF HOURS IN SEMESTER</t>
  </si>
  <si>
    <t>lect.</t>
  </si>
  <si>
    <t xml:space="preserve">exerc. </t>
  </si>
  <si>
    <t>other</t>
  </si>
  <si>
    <t>self-study</t>
  </si>
  <si>
    <t>lect.+exerc.</t>
  </si>
  <si>
    <t>contact</t>
  </si>
  <si>
    <t>practical</t>
  </si>
  <si>
    <t>summary</t>
  </si>
  <si>
    <t>area</t>
  </si>
  <si>
    <t>General requirements</t>
  </si>
  <si>
    <t>Subjects for field of study</t>
  </si>
  <si>
    <t>Subjects for speciality</t>
  </si>
  <si>
    <t>Specialising</t>
  </si>
  <si>
    <t>Others</t>
  </si>
  <si>
    <t>Together:</t>
  </si>
  <si>
    <t>semester 1</t>
  </si>
  <si>
    <t>semester 2</t>
  </si>
  <si>
    <t>semester 3</t>
  </si>
  <si>
    <t>Number of exams/ ECTS</t>
  </si>
  <si>
    <t>egz no.</t>
  </si>
  <si>
    <t>ECTS:</t>
  </si>
  <si>
    <t>Hours</t>
  </si>
  <si>
    <t xml:space="preserve">Together in plan of studies </t>
  </si>
  <si>
    <t>requiring  the direct contact</t>
  </si>
  <si>
    <t>with an academic teacher*</t>
  </si>
  <si>
    <t>in basic  sciences</t>
  </si>
  <si>
    <t>of practical nature</t>
  </si>
  <si>
    <t xml:space="preserve">(laboratories, projects, workshops) </t>
  </si>
  <si>
    <t xml:space="preserve">general academic to be realized </t>
  </si>
  <si>
    <t>with another field of study</t>
  </si>
  <si>
    <t>Humanity and social subjects</t>
  </si>
  <si>
    <t>subjects to be chosen  - at least 30% of ECTS</t>
  </si>
  <si>
    <t>Professional practice</t>
  </si>
  <si>
    <t>Percentage of  ECTS</t>
  </si>
  <si>
    <t>for each field of study</t>
  </si>
  <si>
    <t>in ECTS</t>
  </si>
  <si>
    <t>field of study</t>
  </si>
  <si>
    <t>Together % of ECTS</t>
  </si>
  <si>
    <t>Note: applies to graduates of first and second degree of related fields of studies</t>
  </si>
  <si>
    <t>in order to apply for second degree studies the student has to posses the diplomma of  the first degree studies or second degree master studies</t>
  </si>
  <si>
    <t>along with having a title of engineer or matser in engineering</t>
  </si>
  <si>
    <t>After admission for the second degree studies, a student of relational field of studies is obliged to complete all lacking educational effects in category of</t>
  </si>
  <si>
    <t>knowlegde, skills and social competences required for the first degree studies. It is possible to complete additional subjects up to 30 ECTS</t>
  </si>
  <si>
    <t xml:space="preserve">with the first degree students. The student obliged to complete his/her knowledge, abilities and social competences may realize them </t>
  </si>
  <si>
    <t>through individual organization of studies. Possible program differences the student should realize during four semesters of studies.</t>
  </si>
  <si>
    <t>Necessary educational effects:</t>
  </si>
  <si>
    <t>in the category of knowledge</t>
  </si>
  <si>
    <t>has knowledge in certain fields of mathematics, including elements of algebra and geometry, analysis, probability and elements of discrete and applied mathematics</t>
  </si>
  <si>
    <t xml:space="preserve">has knowledge of physics necessary for understanding the fundamental physical phenomena occurring in electronic  and IT elements and systems </t>
  </si>
  <si>
    <t>has knowledge concerning programming paradigms, in particular methods of structural, object-oriented and declarative programming</t>
  </si>
  <si>
    <t>has fundamental knowledge of the system architecture and computer networks as well as operating systems</t>
  </si>
  <si>
    <t>knows and understands the basics of designing, creating and managing database systems</t>
  </si>
  <si>
    <t>in the category of skills</t>
  </si>
  <si>
    <t>can design and justify the validity of the computer program, taking into account the complexity of algorithms and present it in a high-level language</t>
  </si>
  <si>
    <t>can use  properly chosen development environments for designing, creating, modifying and managing databases</t>
  </si>
  <si>
    <t>can make specification of requirements and design elements of information systems, taking into account the given commercial and economic criteria</t>
  </si>
  <si>
    <t>in the category of social competences</t>
  </si>
  <si>
    <t xml:space="preserve">is aware of the importance and understands the non-technical aspects and effects of his/her activities as an engineer/ computer scientist, his/her impact on environment, </t>
  </si>
  <si>
    <t>and related responsibility for decisions taken</t>
  </si>
  <si>
    <t>can cooperate and work in a group, taking different roles, is aware of responsability for his/her work and rules in a group</t>
  </si>
  <si>
    <t>exerc.</t>
  </si>
  <si>
    <t>Semester 1</t>
  </si>
  <si>
    <t>Semester 2</t>
  </si>
  <si>
    <t>Semester 3</t>
  </si>
  <si>
    <t>Ergonomics</t>
  </si>
  <si>
    <t>Intellectual property protection</t>
  </si>
  <si>
    <t>Etiquette</t>
  </si>
  <si>
    <t>Safety and hygiene at work</t>
  </si>
  <si>
    <t>Humanity and sociology course 1</t>
  </si>
  <si>
    <t>Humanity and sociology course 2</t>
  </si>
  <si>
    <t>Specialized workshop of computer science English</t>
  </si>
  <si>
    <t>Patent information</t>
  </si>
  <si>
    <t>Distributed systems</t>
  </si>
  <si>
    <t>Subject to be choosen 1</t>
  </si>
  <si>
    <t>Logic for informaticians^</t>
  </si>
  <si>
    <t>Foundations of calculability theory ^</t>
  </si>
  <si>
    <t>History of computer science</t>
  </si>
  <si>
    <t>Data security</t>
  </si>
  <si>
    <t>Systems of artificial intelligence</t>
  </si>
  <si>
    <t>Computer simulation</t>
  </si>
  <si>
    <t>Seminar for the master's degree 1</t>
  </si>
  <si>
    <t>Seminar for the master's degree 2</t>
  </si>
  <si>
    <t>Seminar for the master's degree 3</t>
  </si>
  <si>
    <t>Specialized lecture</t>
  </si>
  <si>
    <t>Diploma Thesis</t>
  </si>
  <si>
    <t>R programming^^^^</t>
  </si>
  <si>
    <t>Advances data bases systems^^^^</t>
  </si>
  <si>
    <t>Multimedia data bases^^^^</t>
  </si>
  <si>
    <t>Mobile systems^^^^</t>
  </si>
  <si>
    <t>Object oriented data bases^^^^</t>
  </si>
  <si>
    <t>Advanced computer networks^^^</t>
  </si>
  <si>
    <t>Mobile systems^^^</t>
  </si>
  <si>
    <t>Facultative subject^^^</t>
  </si>
  <si>
    <t>Data analysis^^^</t>
  </si>
  <si>
    <t>Advanced obiect-oriented programming</t>
  </si>
  <si>
    <t>Mathematical modeling of systems</t>
  </si>
  <si>
    <t>Bolean algebra</t>
  </si>
  <si>
    <t>Foundations of management information systems</t>
  </si>
  <si>
    <t>Subject to be choosen 2</t>
  </si>
  <si>
    <t>Facultative subject^^</t>
  </si>
  <si>
    <t>Automatics and robotics^^</t>
  </si>
  <si>
    <t>Information theory and coding^^</t>
  </si>
  <si>
    <t>Computer system design</t>
  </si>
  <si>
    <t>Computer network design</t>
  </si>
  <si>
    <t>Subject to be choosen 3</t>
  </si>
  <si>
    <t>Subject to be choosen 4</t>
  </si>
  <si>
    <t>Modeling and visualization of 3d graphics</t>
  </si>
  <si>
    <t>Advanced graphics programming systems</t>
  </si>
  <si>
    <t>Mathematical modeling of systems^^</t>
  </si>
  <si>
    <t>Bolean algebra^^</t>
  </si>
  <si>
    <t>Digital Signal Processing</t>
  </si>
  <si>
    <t>Information theory and coding^^^</t>
  </si>
  <si>
    <t>Image processing and recognition</t>
  </si>
  <si>
    <t>Multimedia system techniques</t>
  </si>
  <si>
    <t>Speech signal processing</t>
  </si>
  <si>
    <t>Advanced numerical methods</t>
  </si>
  <si>
    <t>Advanced Internet applications</t>
  </si>
  <si>
    <t>Molecular biophisics</t>
  </si>
  <si>
    <t>Application of computer tools in biology</t>
  </si>
  <si>
    <t>Introduction to molecular biology</t>
  </si>
  <si>
    <t xml:space="preserve">Methodology of experimental work </t>
  </si>
  <si>
    <t>Systems biology</t>
  </si>
  <si>
    <t>Introduction to molecular modelling</t>
  </si>
  <si>
    <t>Stuctural bioinformatics</t>
  </si>
  <si>
    <t>High-throughput data analysis</t>
  </si>
  <si>
    <t>Introduction to Python</t>
  </si>
  <si>
    <t>Data Visualization and Exploration</t>
  </si>
  <si>
    <t>Advanced Python</t>
  </si>
  <si>
    <t>Big data analysis</t>
  </si>
  <si>
    <t>Introduction to R</t>
  </si>
  <si>
    <t>Machine learning</t>
  </si>
  <si>
    <t>Introduction to GPU programming</t>
  </si>
  <si>
    <t>Data science toolkit</t>
  </si>
  <si>
    <t>Basics of statistics and algebra</t>
  </si>
  <si>
    <t>Databases and data sources</t>
  </si>
  <si>
    <t>INFORMATION SCIENCES Speciality: BIOINFORMATICS</t>
  </si>
  <si>
    <t>Areas of academic study/academic disciplines/fields of study: Science/Mathematics/Informaction science</t>
  </si>
  <si>
    <t>Science/Math./Information science</t>
  </si>
  <si>
    <t xml:space="preserve"> 2019/20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</si>
</sst>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%"/>
    <numFmt numFmtId="173" formatCode="0.0000%"/>
  </numFmts>
  <fonts count="8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color indexed="8"/>
      <name val="Arial CE"/>
      <family val="2"/>
    </font>
    <font>
      <b/>
      <sz val="9"/>
      <name val="Arial CE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"/>
      <family val="2"/>
    </font>
    <font>
      <sz val="9"/>
      <name val="Arial CE"/>
      <family val="2"/>
    </font>
    <font>
      <sz val="8"/>
      <color indexed="22"/>
      <name val="Arial CE"/>
      <family val="2"/>
    </font>
    <font>
      <b/>
      <sz val="11"/>
      <color indexed="30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2" fillId="3" borderId="0" applyNumberFormat="0" applyBorder="0" applyAlignment="0" applyProtection="0"/>
    <xf numFmtId="0" fontId="71" fillId="4" borderId="0" applyNumberFormat="0" applyBorder="0" applyAlignment="0" applyProtection="0"/>
    <xf numFmtId="0" fontId="2" fillId="5" borderId="0" applyNumberFormat="0" applyBorder="0" applyAlignment="0" applyProtection="0"/>
    <xf numFmtId="0" fontId="71" fillId="6" borderId="0" applyNumberFormat="0" applyBorder="0" applyAlignment="0" applyProtection="0"/>
    <xf numFmtId="0" fontId="2" fillId="7" borderId="0" applyNumberFormat="0" applyBorder="0" applyAlignment="0" applyProtection="0"/>
    <xf numFmtId="0" fontId="71" fillId="8" borderId="0" applyNumberFormat="0" applyBorder="0" applyAlignment="0" applyProtection="0"/>
    <xf numFmtId="0" fontId="2" fillId="9" borderId="0" applyNumberFormat="0" applyBorder="0" applyAlignment="0" applyProtection="0"/>
    <xf numFmtId="0" fontId="71" fillId="10" borderId="0" applyNumberFormat="0" applyBorder="0" applyAlignment="0" applyProtection="0"/>
    <xf numFmtId="0" fontId="2" fillId="11" borderId="0" applyNumberFormat="0" applyBorder="0" applyAlignment="0" applyProtection="0"/>
    <xf numFmtId="0" fontId="71" fillId="12" borderId="0" applyNumberFormat="0" applyBorder="0" applyAlignment="0" applyProtection="0"/>
    <xf numFmtId="0" fontId="2" fillId="13" borderId="0" applyNumberFormat="0" applyBorder="0" applyAlignment="0" applyProtection="0"/>
    <xf numFmtId="0" fontId="71" fillId="14" borderId="0" applyNumberFormat="0" applyBorder="0" applyAlignment="0" applyProtection="0"/>
    <xf numFmtId="0" fontId="2" fillId="15" borderId="0" applyNumberFormat="0" applyBorder="0" applyAlignment="0" applyProtection="0"/>
    <xf numFmtId="0" fontId="71" fillId="16" borderId="0" applyNumberFormat="0" applyBorder="0" applyAlignment="0" applyProtection="0"/>
    <xf numFmtId="0" fontId="2" fillId="17" borderId="0" applyNumberFormat="0" applyBorder="0" applyAlignment="0" applyProtection="0"/>
    <xf numFmtId="0" fontId="71" fillId="18" borderId="0" applyNumberFormat="0" applyBorder="0" applyAlignment="0" applyProtection="0"/>
    <xf numFmtId="0" fontId="2" fillId="19" borderId="0" applyNumberFormat="0" applyBorder="0" applyAlignment="0" applyProtection="0"/>
    <xf numFmtId="0" fontId="71" fillId="20" borderId="0" applyNumberFormat="0" applyBorder="0" applyAlignment="0" applyProtection="0"/>
    <xf numFmtId="0" fontId="2" fillId="9" borderId="0" applyNumberFormat="0" applyBorder="0" applyAlignment="0" applyProtection="0"/>
    <xf numFmtId="0" fontId="71" fillId="21" borderId="0" applyNumberFormat="0" applyBorder="0" applyAlignment="0" applyProtection="0"/>
    <xf numFmtId="0" fontId="2" fillId="15" borderId="0" applyNumberFormat="0" applyBorder="0" applyAlignment="0" applyProtection="0"/>
    <xf numFmtId="0" fontId="71" fillId="22" borderId="0" applyNumberFormat="0" applyBorder="0" applyAlignment="0" applyProtection="0"/>
    <xf numFmtId="0" fontId="2" fillId="23" borderId="0" applyNumberFormat="0" applyBorder="0" applyAlignment="0" applyProtection="0"/>
    <xf numFmtId="0" fontId="72" fillId="24" borderId="0" applyNumberFormat="0" applyBorder="0" applyAlignment="0" applyProtection="0"/>
    <xf numFmtId="0" fontId="3" fillId="25" borderId="0" applyNumberFormat="0" applyBorder="0" applyAlignment="0" applyProtection="0"/>
    <xf numFmtId="0" fontId="72" fillId="26" borderId="0" applyNumberFormat="0" applyBorder="0" applyAlignment="0" applyProtection="0"/>
    <xf numFmtId="0" fontId="3" fillId="17" borderId="0" applyNumberFormat="0" applyBorder="0" applyAlignment="0" applyProtection="0"/>
    <xf numFmtId="0" fontId="72" fillId="27" borderId="0" applyNumberFormat="0" applyBorder="0" applyAlignment="0" applyProtection="0"/>
    <xf numFmtId="0" fontId="3" fillId="19" borderId="0" applyNumberFormat="0" applyBorder="0" applyAlignment="0" applyProtection="0"/>
    <xf numFmtId="0" fontId="72" fillId="28" borderId="0" applyNumberFormat="0" applyBorder="0" applyAlignment="0" applyProtection="0"/>
    <xf numFmtId="0" fontId="3" fillId="29" borderId="0" applyNumberFormat="0" applyBorder="0" applyAlignment="0" applyProtection="0"/>
    <xf numFmtId="0" fontId="72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3" fillId="33" borderId="0" applyNumberFormat="0" applyBorder="0" applyAlignment="0" applyProtection="0"/>
    <xf numFmtId="0" fontId="72" fillId="34" borderId="0" applyNumberFormat="0" applyBorder="0" applyAlignment="0" applyProtection="0"/>
    <xf numFmtId="0" fontId="3" fillId="35" borderId="0" applyNumberFormat="0" applyBorder="0" applyAlignment="0" applyProtection="0"/>
    <xf numFmtId="0" fontId="72" fillId="36" borderId="0" applyNumberFormat="0" applyBorder="0" applyAlignment="0" applyProtection="0"/>
    <xf numFmtId="0" fontId="3" fillId="37" borderId="0" applyNumberFormat="0" applyBorder="0" applyAlignment="0" applyProtection="0"/>
    <xf numFmtId="0" fontId="72" fillId="38" borderId="0" applyNumberFormat="0" applyBorder="0" applyAlignment="0" applyProtection="0"/>
    <xf numFmtId="0" fontId="3" fillId="39" borderId="0" applyNumberFormat="0" applyBorder="0" applyAlignment="0" applyProtection="0"/>
    <xf numFmtId="0" fontId="72" fillId="40" borderId="0" applyNumberFormat="0" applyBorder="0" applyAlignment="0" applyProtection="0"/>
    <xf numFmtId="0" fontId="3" fillId="29" borderId="0" applyNumberFormat="0" applyBorder="0" applyAlignment="0" applyProtection="0"/>
    <xf numFmtId="0" fontId="72" fillId="41" borderId="0" applyNumberFormat="0" applyBorder="0" applyAlignment="0" applyProtection="0"/>
    <xf numFmtId="0" fontId="3" fillId="31" borderId="0" applyNumberFormat="0" applyBorder="0" applyAlignment="0" applyProtection="0"/>
    <xf numFmtId="0" fontId="72" fillId="42" borderId="0" applyNumberFormat="0" applyBorder="0" applyAlignment="0" applyProtection="0"/>
    <xf numFmtId="0" fontId="3" fillId="43" borderId="0" applyNumberFormat="0" applyBorder="0" applyAlignment="0" applyProtection="0"/>
    <xf numFmtId="0" fontId="73" fillId="44" borderId="1" applyNumberFormat="0" applyAlignment="0" applyProtection="0"/>
    <xf numFmtId="0" fontId="4" fillId="13" borderId="2" applyNumberFormat="0" applyAlignment="0" applyProtection="0"/>
    <xf numFmtId="0" fontId="74" fillId="45" borderId="3" applyNumberFormat="0" applyAlignment="0" applyProtection="0"/>
    <xf numFmtId="0" fontId="5" fillId="46" borderId="4" applyNumberFormat="0" applyAlignment="0" applyProtection="0"/>
    <xf numFmtId="0" fontId="6" fillId="7" borderId="0" applyNumberFormat="0" applyBorder="0" applyAlignment="0" applyProtection="0"/>
    <xf numFmtId="0" fontId="75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" fillId="0" borderId="6" applyNumberFormat="0" applyFill="0" applyAlignment="0" applyProtection="0"/>
    <xf numFmtId="0" fontId="78" fillId="48" borderId="7" applyNumberFormat="0" applyAlignment="0" applyProtection="0"/>
    <xf numFmtId="0" fontId="8" fillId="49" borderId="8" applyNumberFormat="0" applyAlignment="0" applyProtection="0"/>
    <xf numFmtId="0" fontId="79" fillId="0" borderId="9" applyNumberFormat="0" applyFill="0" applyAlignment="0" applyProtection="0"/>
    <xf numFmtId="0" fontId="9" fillId="0" borderId="10" applyNumberFormat="0" applyFill="0" applyAlignment="0" applyProtection="0"/>
    <xf numFmtId="0" fontId="80" fillId="0" borderId="11" applyNumberFormat="0" applyFill="0" applyAlignment="0" applyProtection="0"/>
    <xf numFmtId="0" fontId="10" fillId="0" borderId="12" applyNumberFormat="0" applyFill="0" applyAlignment="0" applyProtection="0"/>
    <xf numFmtId="0" fontId="81" fillId="0" borderId="13" applyNumberFormat="0" applyFill="0" applyAlignment="0" applyProtection="0"/>
    <xf numFmtId="0" fontId="11" fillId="0" borderId="14" applyNumberFormat="0" applyFill="0" applyAlignment="0" applyProtection="0"/>
    <xf numFmtId="0" fontId="8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82" fillId="51" borderId="0" applyNumberFormat="0" applyBorder="0" applyAlignment="0" applyProtection="0"/>
    <xf numFmtId="0" fontId="13" fillId="0" borderId="0">
      <alignment/>
      <protection/>
    </xf>
    <xf numFmtId="0" fontId="83" fillId="45" borderId="1" applyNumberFormat="0" applyAlignment="0" applyProtection="0"/>
    <xf numFmtId="0" fontId="14" fillId="46" borderId="2" applyNumberFormat="0" applyAlignment="0" applyProtection="0"/>
    <xf numFmtId="9" fontId="1" fillId="0" borderId="0" applyFill="0" applyBorder="0" applyAlignment="0" applyProtection="0"/>
    <xf numFmtId="0" fontId="84" fillId="0" borderId="15" applyNumberFormat="0" applyFill="0" applyAlignment="0" applyProtection="0"/>
    <xf numFmtId="0" fontId="15" fillId="0" borderId="16" applyNumberFormat="0" applyFill="0" applyAlignment="0" applyProtection="0"/>
    <xf numFmtId="0" fontId="8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5" borderId="0" applyNumberFormat="0" applyBorder="0" applyAlignment="0" applyProtection="0"/>
    <xf numFmtId="0" fontId="88" fillId="54" borderId="0" applyNumberFormat="0" applyBorder="0" applyAlignment="0" applyProtection="0"/>
  </cellStyleXfs>
  <cellXfs count="406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86" applyFont="1" applyFill="1" applyAlignment="1">
      <alignment horizontal="center"/>
      <protection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5" fillId="0" borderId="19" xfId="86" applyFont="1" applyBorder="1">
      <alignment/>
      <protection/>
    </xf>
    <xf numFmtId="0" fontId="25" fillId="0" borderId="20" xfId="86" applyFont="1" applyBorder="1" applyAlignment="1">
      <alignment vertical="center"/>
      <protection/>
    </xf>
    <xf numFmtId="0" fontId="25" fillId="0" borderId="21" xfId="86" applyFont="1" applyBorder="1" applyAlignment="1">
      <alignment vertical="center"/>
      <protection/>
    </xf>
    <xf numFmtId="0" fontId="26" fillId="0" borderId="0" xfId="86" applyFont="1" applyFill="1" applyBorder="1" applyAlignment="1">
      <alignment vertical="center"/>
      <protection/>
    </xf>
    <xf numFmtId="0" fontId="27" fillId="0" borderId="22" xfId="86" applyFont="1" applyBorder="1">
      <alignment/>
      <protection/>
    </xf>
    <xf numFmtId="0" fontId="27" fillId="0" borderId="0" xfId="86" applyFont="1" applyBorder="1">
      <alignment/>
      <protection/>
    </xf>
    <xf numFmtId="0" fontId="25" fillId="0" borderId="22" xfId="86" applyFont="1" applyBorder="1">
      <alignment/>
      <protection/>
    </xf>
    <xf numFmtId="0" fontId="27" fillId="0" borderId="23" xfId="86" applyFont="1" applyBorder="1" applyAlignment="1">
      <alignment/>
      <protection/>
    </xf>
    <xf numFmtId="0" fontId="13" fillId="0" borderId="23" xfId="86" applyBorder="1" applyAlignment="1">
      <alignment/>
      <protection/>
    </xf>
    <xf numFmtId="0" fontId="13" fillId="0" borderId="0" xfId="86" applyFont="1" applyFill="1" applyBorder="1" applyAlignment="1">
      <alignment/>
      <protection/>
    </xf>
    <xf numFmtId="0" fontId="13" fillId="0" borderId="0" xfId="86">
      <alignment/>
      <protection/>
    </xf>
    <xf numFmtId="0" fontId="28" fillId="0" borderId="22" xfId="86" applyFont="1" applyBorder="1">
      <alignment/>
      <protection/>
    </xf>
    <xf numFmtId="0" fontId="27" fillId="0" borderId="24" xfId="86" applyFont="1" applyBorder="1">
      <alignment/>
      <protection/>
    </xf>
    <xf numFmtId="0" fontId="27" fillId="0" borderId="24" xfId="86" applyFont="1" applyFill="1" applyBorder="1">
      <alignment/>
      <protection/>
    </xf>
    <xf numFmtId="0" fontId="29" fillId="0" borderId="0" xfId="86" applyFont="1" applyFill="1" applyBorder="1">
      <alignment/>
      <protection/>
    </xf>
    <xf numFmtId="0" fontId="25" fillId="0" borderId="23" xfId="86" applyFont="1" applyBorder="1">
      <alignment/>
      <protection/>
    </xf>
    <xf numFmtId="0" fontId="27" fillId="0" borderId="25" xfId="86" applyFont="1" applyBorder="1" applyAlignment="1">
      <alignment horizontal="center"/>
      <protection/>
    </xf>
    <xf numFmtId="0" fontId="29" fillId="0" borderId="24" xfId="86" applyFont="1" applyBorder="1">
      <alignment/>
      <protection/>
    </xf>
    <xf numFmtId="0" fontId="30" fillId="0" borderId="0" xfId="86" applyFont="1" applyBorder="1" applyAlignment="1">
      <alignment horizontal="left"/>
      <protection/>
    </xf>
    <xf numFmtId="0" fontId="31" fillId="0" borderId="0" xfId="86" applyFont="1" applyFill="1" applyBorder="1" applyAlignment="1">
      <alignment horizontal="left"/>
      <protection/>
    </xf>
    <xf numFmtId="0" fontId="29" fillId="0" borderId="24" xfId="86" applyFont="1" applyFill="1" applyBorder="1" applyAlignment="1">
      <alignment horizontal="center"/>
      <protection/>
    </xf>
    <xf numFmtId="0" fontId="32" fillId="0" borderId="21" xfId="0" applyFont="1" applyFill="1" applyBorder="1" applyAlignment="1">
      <alignment horizontal="center"/>
    </xf>
    <xf numFmtId="0" fontId="13" fillId="0" borderId="21" xfId="86" applyFont="1" applyFill="1" applyBorder="1" applyAlignment="1">
      <alignment horizontal="center"/>
      <protection/>
    </xf>
    <xf numFmtId="0" fontId="13" fillId="0" borderId="26" xfId="86" applyFont="1" applyFill="1" applyBorder="1" applyAlignment="1">
      <alignment horizontal="center"/>
      <protection/>
    </xf>
    <xf numFmtId="0" fontId="28" fillId="0" borderId="27" xfId="86" applyFont="1" applyFill="1" applyBorder="1" applyAlignment="1">
      <alignment horizontal="center"/>
      <protection/>
    </xf>
    <xf numFmtId="0" fontId="28" fillId="0" borderId="28" xfId="86" applyFont="1" applyFill="1" applyBorder="1" applyAlignment="1">
      <alignment horizontal="center"/>
      <protection/>
    </xf>
    <xf numFmtId="0" fontId="28" fillId="0" borderId="29" xfId="86" applyFont="1" applyFill="1" applyBorder="1" applyAlignment="1">
      <alignment horizontal="center"/>
      <protection/>
    </xf>
    <xf numFmtId="0" fontId="13" fillId="0" borderId="27" xfId="86" applyFont="1" applyFill="1" applyBorder="1" applyAlignment="1">
      <alignment horizontal="center"/>
      <protection/>
    </xf>
    <xf numFmtId="0" fontId="13" fillId="0" borderId="28" xfId="86" applyFont="1" applyFill="1" applyBorder="1" applyAlignment="1">
      <alignment horizontal="center"/>
      <protection/>
    </xf>
    <xf numFmtId="0" fontId="13" fillId="0" borderId="30" xfId="86" applyFont="1" applyFill="1" applyBorder="1" applyAlignment="1">
      <alignment horizontal="center"/>
      <protection/>
    </xf>
    <xf numFmtId="0" fontId="13" fillId="0" borderId="0" xfId="86" applyFont="1" applyFill="1" applyBorder="1" applyAlignment="1">
      <alignment horizontal="center"/>
      <protection/>
    </xf>
    <xf numFmtId="0" fontId="28" fillId="0" borderId="31" xfId="86" applyFont="1" applyFill="1" applyBorder="1" applyAlignment="1">
      <alignment horizontal="center"/>
      <protection/>
    </xf>
    <xf numFmtId="0" fontId="28" fillId="0" borderId="24" xfId="86" applyFont="1" applyFill="1" applyBorder="1" applyAlignment="1">
      <alignment horizontal="center"/>
      <protection/>
    </xf>
    <xf numFmtId="0" fontId="28" fillId="0" borderId="26" xfId="86" applyFont="1" applyFill="1" applyBorder="1" applyAlignment="1">
      <alignment horizontal="center"/>
      <protection/>
    </xf>
    <xf numFmtId="0" fontId="13" fillId="0" borderId="31" xfId="86" applyFont="1" applyFill="1" applyBorder="1" applyAlignment="1">
      <alignment horizontal="center"/>
      <protection/>
    </xf>
    <xf numFmtId="0" fontId="13" fillId="0" borderId="24" xfId="86" applyFont="1" applyFill="1" applyBorder="1" applyAlignment="1">
      <alignment horizontal="center"/>
      <protection/>
    </xf>
    <xf numFmtId="0" fontId="13" fillId="0" borderId="32" xfId="86" applyFont="1" applyFill="1" applyBorder="1" applyAlignment="1">
      <alignment horizontal="center"/>
      <protection/>
    </xf>
    <xf numFmtId="0" fontId="34" fillId="0" borderId="33" xfId="0" applyFont="1" applyFill="1" applyBorder="1" applyAlignment="1">
      <alignment horizontal="center"/>
    </xf>
    <xf numFmtId="0" fontId="29" fillId="0" borderId="24" xfId="86" applyFont="1" applyFill="1" applyBorder="1" applyAlignment="1">
      <alignment horizontal="left"/>
      <protection/>
    </xf>
    <xf numFmtId="0" fontId="28" fillId="0" borderId="21" xfId="86" applyFont="1" applyFill="1" applyBorder="1" applyAlignment="1">
      <alignment horizontal="center"/>
      <protection/>
    </xf>
    <xf numFmtId="0" fontId="27" fillId="0" borderId="24" xfId="86" applyFont="1" applyFill="1" applyBorder="1" applyAlignment="1">
      <alignment horizontal="center"/>
      <protection/>
    </xf>
    <xf numFmtId="0" fontId="29" fillId="0" borderId="24" xfId="86" applyFont="1" applyFill="1" applyBorder="1">
      <alignment/>
      <protection/>
    </xf>
    <xf numFmtId="0" fontId="24" fillId="0" borderId="25" xfId="86" applyFont="1" applyFill="1" applyBorder="1" applyAlignment="1">
      <alignment/>
      <protection/>
    </xf>
    <xf numFmtId="0" fontId="31" fillId="0" borderId="0" xfId="86" applyFont="1" applyFill="1" applyBorder="1" applyAlignment="1">
      <alignment/>
      <protection/>
    </xf>
    <xf numFmtId="0" fontId="31" fillId="0" borderId="0" xfId="86" applyFont="1" applyFill="1" applyBorder="1" applyAlignment="1">
      <alignment horizontal="center"/>
      <protection/>
    </xf>
    <xf numFmtId="0" fontId="29" fillId="0" borderId="22" xfId="86" applyFont="1" applyFill="1" applyBorder="1" applyAlignment="1">
      <alignment horizontal="center"/>
      <protection/>
    </xf>
    <xf numFmtId="0" fontId="27" fillId="0" borderId="26" xfId="86" applyFont="1" applyFill="1" applyBorder="1" applyAlignment="1">
      <alignment horizontal="center"/>
      <protection/>
    </xf>
    <xf numFmtId="0" fontId="33" fillId="0" borderId="24" xfId="0" applyFont="1" applyFill="1" applyBorder="1" applyAlignment="1">
      <alignment/>
    </xf>
    <xf numFmtId="0" fontId="35" fillId="0" borderId="21" xfId="86" applyFont="1" applyFill="1" applyBorder="1" applyAlignment="1">
      <alignment horizontal="center"/>
      <protection/>
    </xf>
    <xf numFmtId="0" fontId="35" fillId="0" borderId="26" xfId="86" applyFont="1" applyFill="1" applyBorder="1" applyAlignment="1">
      <alignment horizontal="center"/>
      <protection/>
    </xf>
    <xf numFmtId="0" fontId="36" fillId="0" borderId="27" xfId="86" applyFont="1" applyFill="1" applyBorder="1" applyAlignment="1">
      <alignment horizontal="center"/>
      <protection/>
    </xf>
    <xf numFmtId="0" fontId="36" fillId="0" borderId="28" xfId="86" applyFont="1" applyFill="1" applyBorder="1" applyAlignment="1">
      <alignment horizontal="center"/>
      <protection/>
    </xf>
    <xf numFmtId="0" fontId="36" fillId="0" borderId="30" xfId="86" applyFont="1" applyFill="1" applyBorder="1" applyAlignment="1">
      <alignment horizontal="center"/>
      <protection/>
    </xf>
    <xf numFmtId="0" fontId="35" fillId="0" borderId="27" xfId="86" applyFont="1" applyFill="1" applyBorder="1" applyAlignment="1">
      <alignment horizontal="center"/>
      <protection/>
    </xf>
    <xf numFmtId="0" fontId="35" fillId="0" borderId="28" xfId="86" applyFont="1" applyFill="1" applyBorder="1" applyAlignment="1">
      <alignment horizontal="center"/>
      <protection/>
    </xf>
    <xf numFmtId="0" fontId="35" fillId="0" borderId="30" xfId="86" applyFont="1" applyFill="1" applyBorder="1" applyAlignment="1">
      <alignment horizontal="center"/>
      <protection/>
    </xf>
    <xf numFmtId="0" fontId="28" fillId="0" borderId="32" xfId="86" applyFont="1" applyFill="1" applyBorder="1" applyAlignment="1">
      <alignment horizontal="center"/>
      <protection/>
    </xf>
    <xf numFmtId="0" fontId="36" fillId="0" borderId="31" xfId="86" applyFont="1" applyFill="1" applyBorder="1" applyAlignment="1">
      <alignment horizontal="center"/>
      <protection/>
    </xf>
    <xf numFmtId="0" fontId="36" fillId="0" borderId="24" xfId="86" applyFont="1" applyFill="1" applyBorder="1" applyAlignment="1">
      <alignment horizontal="center"/>
      <protection/>
    </xf>
    <xf numFmtId="0" fontId="36" fillId="0" borderId="32" xfId="86" applyFont="1" applyFill="1" applyBorder="1" applyAlignment="1">
      <alignment horizontal="center"/>
      <protection/>
    </xf>
    <xf numFmtId="0" fontId="35" fillId="0" borderId="31" xfId="86" applyFont="1" applyFill="1" applyBorder="1" applyAlignment="1">
      <alignment horizontal="center"/>
      <protection/>
    </xf>
    <xf numFmtId="0" fontId="35" fillId="0" borderId="24" xfId="86" applyFont="1" applyFill="1" applyBorder="1" applyAlignment="1">
      <alignment horizontal="center"/>
      <protection/>
    </xf>
    <xf numFmtId="0" fontId="35" fillId="0" borderId="32" xfId="86" applyFont="1" applyFill="1" applyBorder="1" applyAlignment="1">
      <alignment horizontal="center"/>
      <protection/>
    </xf>
    <xf numFmtId="0" fontId="36" fillId="0" borderId="21" xfId="86" applyFont="1" applyFill="1" applyBorder="1" applyAlignment="1">
      <alignment horizontal="center"/>
      <protection/>
    </xf>
    <xf numFmtId="0" fontId="29" fillId="0" borderId="26" xfId="86" applyFont="1" applyFill="1" applyBorder="1" applyAlignment="1">
      <alignment horizontal="center"/>
      <protection/>
    </xf>
    <xf numFmtId="0" fontId="13" fillId="0" borderId="34" xfId="86" applyFont="1" applyFill="1" applyBorder="1" applyAlignment="1">
      <alignment horizontal="center"/>
      <protection/>
    </xf>
    <xf numFmtId="0" fontId="13" fillId="0" borderId="35" xfId="86" applyFont="1" applyFill="1" applyBorder="1" applyAlignment="1">
      <alignment horizontal="center"/>
      <protection/>
    </xf>
    <xf numFmtId="0" fontId="27" fillId="0" borderId="23" xfId="86" applyFont="1" applyFill="1" applyBorder="1" applyAlignment="1">
      <alignment horizontal="center"/>
      <protection/>
    </xf>
    <xf numFmtId="0" fontId="34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8" fillId="0" borderId="30" xfId="86" applyFont="1" applyFill="1" applyBorder="1" applyAlignment="1">
      <alignment horizontal="center"/>
      <protection/>
    </xf>
    <xf numFmtId="0" fontId="36" fillId="0" borderId="36" xfId="86" applyFont="1" applyFill="1" applyBorder="1" applyAlignment="1">
      <alignment horizontal="center"/>
      <protection/>
    </xf>
    <xf numFmtId="0" fontId="36" fillId="0" borderId="34" xfId="86" applyFont="1" applyFill="1" applyBorder="1" applyAlignment="1">
      <alignment horizontal="center"/>
      <protection/>
    </xf>
    <xf numFmtId="0" fontId="36" fillId="0" borderId="35" xfId="86" applyFont="1" applyFill="1" applyBorder="1" applyAlignment="1">
      <alignment horizontal="center"/>
      <protection/>
    </xf>
    <xf numFmtId="0" fontId="35" fillId="0" borderId="36" xfId="86" applyFont="1" applyFill="1" applyBorder="1" applyAlignment="1">
      <alignment horizontal="center"/>
      <protection/>
    </xf>
    <xf numFmtId="0" fontId="35" fillId="0" borderId="34" xfId="86" applyFont="1" applyFill="1" applyBorder="1" applyAlignment="1">
      <alignment horizontal="center"/>
      <protection/>
    </xf>
    <xf numFmtId="0" fontId="32" fillId="0" borderId="24" xfId="0" applyFont="1" applyFill="1" applyBorder="1" applyAlignment="1">
      <alignment horizontal="center"/>
    </xf>
    <xf numFmtId="0" fontId="1" fillId="0" borderId="26" xfId="86" applyFont="1" applyFill="1" applyBorder="1" applyAlignment="1">
      <alignment horizontal="center"/>
      <protection/>
    </xf>
    <xf numFmtId="0" fontId="34" fillId="0" borderId="27" xfId="86" applyFont="1" applyFill="1" applyBorder="1" applyAlignment="1">
      <alignment horizontal="center"/>
      <protection/>
    </xf>
    <xf numFmtId="0" fontId="34" fillId="0" borderId="28" xfId="86" applyFont="1" applyFill="1" applyBorder="1" applyAlignment="1">
      <alignment horizontal="center"/>
      <protection/>
    </xf>
    <xf numFmtId="0" fontId="1" fillId="0" borderId="28" xfId="86" applyFont="1" applyFill="1" applyBorder="1" applyAlignment="1">
      <alignment horizontal="center"/>
      <protection/>
    </xf>
    <xf numFmtId="0" fontId="1" fillId="0" borderId="30" xfId="86" applyFont="1" applyFill="1" applyBorder="1" applyAlignment="1">
      <alignment horizontal="center"/>
      <protection/>
    </xf>
    <xf numFmtId="0" fontId="1" fillId="0" borderId="0" xfId="86" applyFont="1" applyFill="1" applyBorder="1" applyAlignment="1">
      <alignment horizontal="center"/>
      <protection/>
    </xf>
    <xf numFmtId="0" fontId="32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4" fillId="0" borderId="31" xfId="86" applyFont="1" applyFill="1" applyBorder="1" applyAlignment="1">
      <alignment horizontal="center"/>
      <protection/>
    </xf>
    <xf numFmtId="0" fontId="34" fillId="0" borderId="24" xfId="86" applyFont="1" applyFill="1" applyBorder="1" applyAlignment="1">
      <alignment horizontal="center"/>
      <protection/>
    </xf>
    <xf numFmtId="0" fontId="1" fillId="0" borderId="24" xfId="86" applyFont="1" applyFill="1" applyBorder="1" applyAlignment="1">
      <alignment horizontal="center"/>
      <protection/>
    </xf>
    <xf numFmtId="0" fontId="1" fillId="0" borderId="32" xfId="86" applyFont="1" applyFill="1" applyBorder="1" applyAlignment="1">
      <alignment horizontal="center"/>
      <protection/>
    </xf>
    <xf numFmtId="0" fontId="27" fillId="0" borderId="22" xfId="86" applyFont="1" applyFill="1" applyBorder="1" applyAlignment="1">
      <alignment horizontal="center"/>
      <protection/>
    </xf>
    <xf numFmtId="0" fontId="34" fillId="0" borderId="0" xfId="86" applyFont="1" applyFill="1" applyBorder="1" applyAlignment="1">
      <alignment/>
      <protection/>
    </xf>
    <xf numFmtId="0" fontId="34" fillId="0" borderId="0" xfId="86" applyFont="1" applyFill="1" applyBorder="1" applyAlignment="1">
      <alignment horizontal="center"/>
      <protection/>
    </xf>
    <xf numFmtId="0" fontId="1" fillId="0" borderId="22" xfId="86" applyFont="1" applyFill="1" applyBorder="1" applyAlignment="1">
      <alignment horizontal="center"/>
      <protection/>
    </xf>
    <xf numFmtId="0" fontId="37" fillId="0" borderId="24" xfId="0" applyFont="1" applyFill="1" applyBorder="1" applyAlignment="1">
      <alignment horizontal="center"/>
    </xf>
    <xf numFmtId="0" fontId="34" fillId="0" borderId="30" xfId="86" applyFont="1" applyFill="1" applyBorder="1" applyAlignment="1">
      <alignment horizontal="center"/>
      <protection/>
    </xf>
    <xf numFmtId="0" fontId="1" fillId="0" borderId="27" xfId="86" applyFont="1" applyFill="1" applyBorder="1" applyAlignment="1">
      <alignment horizontal="center"/>
      <protection/>
    </xf>
    <xf numFmtId="0" fontId="22" fillId="0" borderId="0" xfId="0" applyFont="1" applyFill="1" applyAlignment="1">
      <alignment horizontal="center"/>
    </xf>
    <xf numFmtId="0" fontId="34" fillId="0" borderId="36" xfId="86" applyFont="1" applyFill="1" applyBorder="1" applyAlignment="1">
      <alignment horizontal="center"/>
      <protection/>
    </xf>
    <xf numFmtId="0" fontId="34" fillId="0" borderId="34" xfId="86" applyFont="1" applyFill="1" applyBorder="1" applyAlignment="1">
      <alignment horizontal="center"/>
      <protection/>
    </xf>
    <xf numFmtId="0" fontId="34" fillId="0" borderId="35" xfId="86" applyFont="1" applyFill="1" applyBorder="1" applyAlignment="1">
      <alignment horizontal="center"/>
      <protection/>
    </xf>
    <xf numFmtId="0" fontId="1" fillId="0" borderId="36" xfId="86" applyFont="1" applyFill="1" applyBorder="1" applyAlignment="1">
      <alignment horizontal="center"/>
      <protection/>
    </xf>
    <xf numFmtId="0" fontId="1" fillId="0" borderId="34" xfId="86" applyFont="1" applyFill="1" applyBorder="1" applyAlignment="1">
      <alignment horizontal="center"/>
      <protection/>
    </xf>
    <xf numFmtId="0" fontId="1" fillId="0" borderId="35" xfId="86" applyFont="1" applyFill="1" applyBorder="1" applyAlignment="1">
      <alignment horizontal="center"/>
      <protection/>
    </xf>
    <xf numFmtId="0" fontId="27" fillId="0" borderId="0" xfId="86" applyFont="1" applyBorder="1" applyAlignment="1">
      <alignment horizontal="center"/>
      <protection/>
    </xf>
    <xf numFmtId="0" fontId="29" fillId="0" borderId="0" xfId="86" applyFont="1" applyBorder="1">
      <alignment/>
      <protection/>
    </xf>
    <xf numFmtId="0" fontId="26" fillId="0" borderId="0" xfId="86" applyFont="1" applyBorder="1">
      <alignment/>
      <protection/>
    </xf>
    <xf numFmtId="0" fontId="29" fillId="0" borderId="0" xfId="86" applyFont="1" applyBorder="1" applyAlignment="1">
      <alignment horizontal="center"/>
      <protection/>
    </xf>
    <xf numFmtId="0" fontId="38" fillId="0" borderId="0" xfId="86" applyFont="1" applyBorder="1" applyAlignment="1">
      <alignment horizontal="center"/>
      <protection/>
    </xf>
    <xf numFmtId="0" fontId="38" fillId="0" borderId="0" xfId="86" applyFont="1" applyFill="1" applyBorder="1" applyAlignment="1">
      <alignment horizontal="center"/>
      <protection/>
    </xf>
    <xf numFmtId="0" fontId="25" fillId="0" borderId="24" xfId="86" applyFont="1" applyBorder="1">
      <alignment/>
      <protection/>
    </xf>
    <xf numFmtId="0" fontId="27" fillId="0" borderId="24" xfId="86" applyFont="1" applyBorder="1" applyAlignment="1">
      <alignment horizontal="center"/>
      <protection/>
    </xf>
    <xf numFmtId="0" fontId="29" fillId="0" borderId="0" xfId="86" applyFont="1" applyFill="1" applyBorder="1" applyAlignment="1">
      <alignment horizontal="center"/>
      <protection/>
    </xf>
    <xf numFmtId="0" fontId="39" fillId="0" borderId="0" xfId="86" applyFont="1" applyFill="1" applyBorder="1" applyAlignment="1">
      <alignment horizontal="center"/>
      <protection/>
    </xf>
    <xf numFmtId="0" fontId="27" fillId="0" borderId="0" xfId="86" applyFont="1" applyFill="1" applyBorder="1" applyAlignment="1">
      <alignment horizontal="center"/>
      <protection/>
    </xf>
    <xf numFmtId="0" fontId="36" fillId="0" borderId="24" xfId="86" applyFont="1" applyBorder="1" applyAlignment="1">
      <alignment horizontal="center"/>
      <protection/>
    </xf>
    <xf numFmtId="166" fontId="35" fillId="0" borderId="0" xfId="86" applyNumberFormat="1" applyFont="1" applyFill="1" applyBorder="1" applyAlignment="1">
      <alignment horizontal="center"/>
      <protection/>
    </xf>
    <xf numFmtId="0" fontId="36" fillId="0" borderId="37" xfId="86" applyFont="1" applyBorder="1" applyAlignment="1">
      <alignment horizontal="center"/>
      <protection/>
    </xf>
    <xf numFmtId="0" fontId="25" fillId="0" borderId="26" xfId="86" applyFont="1" applyBorder="1">
      <alignment/>
      <protection/>
    </xf>
    <xf numFmtId="0" fontId="40" fillId="0" borderId="24" xfId="86" applyFont="1" applyFill="1" applyBorder="1" applyAlignment="1">
      <alignment horizontal="center"/>
      <protection/>
    </xf>
    <xf numFmtId="0" fontId="40" fillId="0" borderId="0" xfId="86" applyFont="1" applyFill="1" applyBorder="1" applyAlignment="1">
      <alignment horizontal="center"/>
      <protection/>
    </xf>
    <xf numFmtId="0" fontId="41" fillId="0" borderId="0" xfId="86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5" fillId="0" borderId="0" xfId="86" applyFont="1" applyBorder="1">
      <alignment/>
      <protection/>
    </xf>
    <xf numFmtId="0" fontId="34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4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34" fillId="0" borderId="25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0" fillId="0" borderId="40" xfId="0" applyBorder="1" applyAlignment="1">
      <alignment/>
    </xf>
    <xf numFmtId="0" fontId="33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42" xfId="0" applyBorder="1" applyAlignment="1">
      <alignment/>
    </xf>
    <xf numFmtId="0" fontId="42" fillId="0" borderId="42" xfId="0" applyFont="1" applyBorder="1" applyAlignment="1">
      <alignment/>
    </xf>
    <xf numFmtId="0" fontId="20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0" fontId="20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9" fontId="0" fillId="0" borderId="47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166" fontId="20" fillId="0" borderId="49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50" xfId="0" applyBorder="1" applyAlignment="1">
      <alignment/>
    </xf>
    <xf numFmtId="0" fontId="20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48" fillId="0" borderId="53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4" xfId="0" applyBorder="1" applyAlignment="1">
      <alignment/>
    </xf>
    <xf numFmtId="0" fontId="20" fillId="0" borderId="5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49" xfId="0" applyNumberForma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166" fontId="0" fillId="0" borderId="57" xfId="0" applyNumberForma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3" xfId="0" applyFill="1" applyBorder="1" applyAlignment="1">
      <alignment/>
    </xf>
    <xf numFmtId="0" fontId="0" fillId="0" borderId="58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2" xfId="0" applyFill="1" applyBorder="1" applyAlignment="1">
      <alignment/>
    </xf>
    <xf numFmtId="0" fontId="48" fillId="0" borderId="60" xfId="0" applyFont="1" applyBorder="1" applyAlignment="1">
      <alignment/>
    </xf>
    <xf numFmtId="0" fontId="20" fillId="0" borderId="61" xfId="0" applyFont="1" applyBorder="1" applyAlignment="1">
      <alignment horizontal="center"/>
    </xf>
    <xf numFmtId="0" fontId="0" fillId="0" borderId="62" xfId="0" applyBorder="1" applyAlignment="1">
      <alignment horizontal="center" vertical="center"/>
    </xf>
    <xf numFmtId="166" fontId="0" fillId="0" borderId="63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64" xfId="0" applyBorder="1" applyAlignment="1">
      <alignment horizontal="center"/>
    </xf>
    <xf numFmtId="0" fontId="34" fillId="0" borderId="0" xfId="0" applyFont="1" applyAlignment="1">
      <alignment horizontal="left"/>
    </xf>
    <xf numFmtId="0" fontId="24" fillId="0" borderId="0" xfId="86" applyFont="1" applyAlignment="1">
      <alignment/>
      <protection/>
    </xf>
    <xf numFmtId="0" fontId="24" fillId="0" borderId="0" xfId="86" applyFont="1" applyAlignment="1">
      <alignment horizontal="center"/>
      <protection/>
    </xf>
    <xf numFmtId="0" fontId="0" fillId="0" borderId="0" xfId="0" applyFill="1" applyAlignment="1">
      <alignment/>
    </xf>
    <xf numFmtId="0" fontId="31" fillId="0" borderId="0" xfId="86" applyFont="1" applyBorder="1" applyAlignment="1">
      <alignment/>
      <protection/>
    </xf>
    <xf numFmtId="0" fontId="31" fillId="0" borderId="0" xfId="86" applyFont="1" applyBorder="1" applyAlignment="1">
      <alignment horizontal="center"/>
      <protection/>
    </xf>
    <xf numFmtId="0" fontId="29" fillId="0" borderId="22" xfId="86" applyFont="1" applyBorder="1" applyAlignment="1">
      <alignment horizontal="center"/>
      <protection/>
    </xf>
    <xf numFmtId="0" fontId="29" fillId="0" borderId="24" xfId="86" applyFont="1" applyBorder="1" applyAlignment="1">
      <alignment horizontal="center"/>
      <protection/>
    </xf>
    <xf numFmtId="0" fontId="23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49" fillId="0" borderId="0" xfId="0" applyFont="1" applyBorder="1" applyAlignment="1">
      <alignment horizontal="center"/>
    </xf>
    <xf numFmtId="0" fontId="28" fillId="0" borderId="0" xfId="86" applyFont="1" applyFill="1" applyBorder="1" applyAlignment="1">
      <alignment horizontal="center"/>
      <protection/>
    </xf>
    <xf numFmtId="0" fontId="28" fillId="0" borderId="0" xfId="86" applyFont="1" applyBorder="1" applyAlignment="1">
      <alignment horizontal="center"/>
      <protection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8" fillId="0" borderId="0" xfId="86" applyFont="1" applyAlignment="1">
      <alignment/>
      <protection/>
    </xf>
    <xf numFmtId="0" fontId="36" fillId="0" borderId="0" xfId="86" applyFont="1" applyFill="1" applyBorder="1" applyAlignment="1">
      <alignment horizontal="center"/>
      <protection/>
    </xf>
    <xf numFmtId="0" fontId="36" fillId="0" borderId="65" xfId="86" applyFont="1" applyFill="1" applyBorder="1" applyAlignment="1">
      <alignment horizontal="center"/>
      <protection/>
    </xf>
    <xf numFmtId="0" fontId="36" fillId="0" borderId="19" xfId="86" applyFont="1" applyFill="1" applyBorder="1" applyAlignment="1">
      <alignment horizontal="center"/>
      <protection/>
    </xf>
    <xf numFmtId="0" fontId="36" fillId="0" borderId="41" xfId="86" applyFont="1" applyFill="1" applyBorder="1" applyAlignment="1">
      <alignment horizontal="center"/>
      <protection/>
    </xf>
    <xf numFmtId="0" fontId="35" fillId="0" borderId="65" xfId="86" applyFont="1" applyFill="1" applyBorder="1" applyAlignment="1">
      <alignment horizontal="center"/>
      <protection/>
    </xf>
    <xf numFmtId="0" fontId="35" fillId="0" borderId="19" xfId="86" applyFont="1" applyFill="1" applyBorder="1" applyAlignment="1">
      <alignment horizontal="center"/>
      <protection/>
    </xf>
    <xf numFmtId="0" fontId="13" fillId="0" borderId="19" xfId="86" applyFont="1" applyFill="1" applyBorder="1" applyAlignment="1">
      <alignment horizontal="center"/>
      <protection/>
    </xf>
    <xf numFmtId="0" fontId="13" fillId="0" borderId="41" xfId="86" applyFont="1" applyFill="1" applyBorder="1" applyAlignment="1">
      <alignment horizontal="center"/>
      <protection/>
    </xf>
    <xf numFmtId="0" fontId="35" fillId="55" borderId="24" xfId="86" applyFont="1" applyFill="1" applyBorder="1" applyAlignment="1">
      <alignment horizontal="center"/>
      <protection/>
    </xf>
    <xf numFmtId="0" fontId="36" fillId="55" borderId="24" xfId="86" applyFont="1" applyFill="1" applyBorder="1" applyAlignment="1">
      <alignment horizontal="center"/>
      <protection/>
    </xf>
    <xf numFmtId="0" fontId="13" fillId="55" borderId="24" xfId="86" applyFont="1" applyFill="1" applyBorder="1" applyAlignment="1">
      <alignment horizontal="center"/>
      <protection/>
    </xf>
    <xf numFmtId="0" fontId="28" fillId="55" borderId="24" xfId="86" applyFont="1" applyFill="1" applyBorder="1" applyAlignment="1">
      <alignment horizontal="center"/>
      <protection/>
    </xf>
    <xf numFmtId="0" fontId="0" fillId="55" borderId="0" xfId="0" applyFill="1" applyAlignment="1">
      <alignment/>
    </xf>
    <xf numFmtId="0" fontId="1" fillId="55" borderId="24" xfId="0" applyFont="1" applyFill="1" applyBorder="1" applyAlignment="1">
      <alignment horizontal="center"/>
    </xf>
    <xf numFmtId="0" fontId="1" fillId="55" borderId="24" xfId="86" applyFont="1" applyFill="1" applyBorder="1" applyAlignment="1">
      <alignment horizontal="center"/>
      <protection/>
    </xf>
    <xf numFmtId="0" fontId="34" fillId="55" borderId="24" xfId="86" applyFont="1" applyFill="1" applyBorder="1" applyAlignment="1">
      <alignment horizontal="center"/>
      <protection/>
    </xf>
    <xf numFmtId="0" fontId="37" fillId="55" borderId="24" xfId="0" applyFont="1" applyFill="1" applyBorder="1" applyAlignment="1">
      <alignment horizontal="center"/>
    </xf>
    <xf numFmtId="0" fontId="0" fillId="55" borderId="0" xfId="0" applyFill="1" applyAlignment="1">
      <alignment horizontal="center"/>
    </xf>
    <xf numFmtId="0" fontId="35" fillId="56" borderId="24" xfId="86" applyFont="1" applyFill="1" applyBorder="1" applyAlignment="1">
      <alignment horizontal="center"/>
      <protection/>
    </xf>
    <xf numFmtId="0" fontId="1" fillId="55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5" fillId="0" borderId="0" xfId="86" applyFont="1" applyFill="1" applyBorder="1" applyAlignment="1">
      <alignment horizontal="center"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26" fillId="0" borderId="19" xfId="86" applyFont="1" applyFill="1" applyBorder="1">
      <alignment/>
      <protection/>
    </xf>
    <xf numFmtId="0" fontId="26" fillId="0" borderId="55" xfId="86" applyFont="1" applyFill="1" applyBorder="1">
      <alignment/>
      <protection/>
    </xf>
    <xf numFmtId="0" fontId="26" fillId="0" borderId="55" xfId="86" applyFont="1" applyFill="1" applyBorder="1" applyAlignment="1">
      <alignment horizontal="center"/>
      <protection/>
    </xf>
    <xf numFmtId="0" fontId="26" fillId="0" borderId="22" xfId="86" applyFont="1" applyFill="1" applyBorder="1">
      <alignment/>
      <protection/>
    </xf>
    <xf numFmtId="0" fontId="26" fillId="0" borderId="0" xfId="86" applyFont="1" applyFill="1" applyBorder="1" applyAlignment="1">
      <alignment horizontal="center"/>
      <protection/>
    </xf>
    <xf numFmtId="0" fontId="26" fillId="0" borderId="26" xfId="86" applyFont="1" applyFill="1" applyBorder="1" applyAlignment="1">
      <alignment vertical="center"/>
      <protection/>
    </xf>
    <xf numFmtId="0" fontId="24" fillId="0" borderId="24" xfId="86" applyFont="1" applyFill="1" applyBorder="1">
      <alignment/>
      <protection/>
    </xf>
    <xf numFmtId="0" fontId="24" fillId="0" borderId="26" xfId="86" applyFont="1" applyFill="1" applyBorder="1">
      <alignment/>
      <protection/>
    </xf>
    <xf numFmtId="0" fontId="34" fillId="0" borderId="38" xfId="0" applyFont="1" applyFill="1" applyBorder="1" applyAlignment="1">
      <alignment/>
    </xf>
    <xf numFmtId="0" fontId="42" fillId="0" borderId="40" xfId="0" applyFont="1" applyFill="1" applyBorder="1" applyAlignment="1">
      <alignment/>
    </xf>
    <xf numFmtId="0" fontId="34" fillId="0" borderId="46" xfId="0" applyFont="1" applyFill="1" applyBorder="1" applyAlignment="1">
      <alignment/>
    </xf>
    <xf numFmtId="0" fontId="48" fillId="0" borderId="25" xfId="0" applyFont="1" applyFill="1" applyBorder="1" applyAlignment="1">
      <alignment/>
    </xf>
    <xf numFmtId="0" fontId="48" fillId="0" borderId="56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48" fillId="0" borderId="37" xfId="0" applyFont="1" applyFill="1" applyBorder="1" applyAlignment="1">
      <alignment/>
    </xf>
    <xf numFmtId="0" fontId="34" fillId="0" borderId="38" xfId="0" applyFont="1" applyFill="1" applyBorder="1" applyAlignment="1">
      <alignment horizontal="center"/>
    </xf>
    <xf numFmtId="0" fontId="42" fillId="0" borderId="66" xfId="0" applyFont="1" applyFill="1" applyBorder="1" applyAlignment="1">
      <alignment/>
    </xf>
    <xf numFmtId="0" fontId="43" fillId="0" borderId="39" xfId="0" applyFont="1" applyFill="1" applyBorder="1" applyAlignment="1">
      <alignment/>
    </xf>
    <xf numFmtId="0" fontId="43" fillId="0" borderId="67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33" fillId="0" borderId="49" xfId="0" applyFont="1" applyFill="1" applyBorder="1" applyAlignment="1">
      <alignment horizontal="center"/>
    </xf>
    <xf numFmtId="0" fontId="42" fillId="0" borderId="56" xfId="0" applyFont="1" applyFill="1" applyBorder="1" applyAlignment="1">
      <alignment/>
    </xf>
    <xf numFmtId="0" fontId="43" fillId="0" borderId="49" xfId="0" applyFont="1" applyFill="1" applyBorder="1" applyAlignment="1">
      <alignment/>
    </xf>
    <xf numFmtId="0" fontId="34" fillId="0" borderId="20" xfId="0" applyFont="1" applyFill="1" applyBorder="1" applyAlignment="1">
      <alignment horizontal="center"/>
    </xf>
    <xf numFmtId="0" fontId="21" fillId="0" borderId="6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19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9" fontId="20" fillId="0" borderId="49" xfId="0" applyNumberFormat="1" applyFont="1" applyBorder="1" applyAlignment="1">
      <alignment/>
    </xf>
    <xf numFmtId="0" fontId="13" fillId="0" borderId="0" xfId="86" applyFont="1">
      <alignment/>
      <protection/>
    </xf>
    <xf numFmtId="0" fontId="26" fillId="0" borderId="26" xfId="86" applyFont="1" applyBorder="1">
      <alignment/>
      <protection/>
    </xf>
    <xf numFmtId="0" fontId="41" fillId="0" borderId="24" xfId="86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6" fillId="0" borderId="19" xfId="86" applyFont="1" applyBorder="1">
      <alignment/>
      <protection/>
    </xf>
    <xf numFmtId="0" fontId="26" fillId="0" borderId="20" xfId="86" applyFont="1" applyBorder="1" applyAlignment="1">
      <alignment vertical="center"/>
      <protection/>
    </xf>
    <xf numFmtId="0" fontId="26" fillId="0" borderId="21" xfId="86" applyFont="1" applyBorder="1" applyAlignment="1">
      <alignment vertical="center"/>
      <protection/>
    </xf>
    <xf numFmtId="0" fontId="29" fillId="0" borderId="22" xfId="86" applyFont="1" applyBorder="1">
      <alignment/>
      <protection/>
    </xf>
    <xf numFmtId="0" fontId="26" fillId="0" borderId="22" xfId="86" applyFont="1" applyBorder="1">
      <alignment/>
      <protection/>
    </xf>
    <xf numFmtId="0" fontId="29" fillId="0" borderId="23" xfId="86" applyFont="1" applyBorder="1" applyAlignment="1">
      <alignment/>
      <protection/>
    </xf>
    <xf numFmtId="0" fontId="13" fillId="0" borderId="23" xfId="86" applyFont="1" applyBorder="1" applyAlignment="1">
      <alignment/>
      <protection/>
    </xf>
    <xf numFmtId="0" fontId="26" fillId="0" borderId="23" xfId="86" applyFont="1" applyBorder="1">
      <alignment/>
      <protection/>
    </xf>
    <xf numFmtId="0" fontId="29" fillId="0" borderId="25" xfId="86" applyFont="1" applyBorder="1" applyAlignment="1">
      <alignment horizontal="center"/>
      <protection/>
    </xf>
    <xf numFmtId="0" fontId="31" fillId="0" borderId="0" xfId="86" applyFont="1" applyBorder="1" applyAlignment="1">
      <alignment horizontal="left"/>
      <protection/>
    </xf>
    <xf numFmtId="0" fontId="34" fillId="0" borderId="2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9" fillId="0" borderId="23" xfId="86" applyFont="1" applyFill="1" applyBorder="1" applyAlignment="1">
      <alignment horizontal="center"/>
      <protection/>
    </xf>
    <xf numFmtId="0" fontId="28" fillId="0" borderId="65" xfId="86" applyFont="1" applyFill="1" applyBorder="1" applyAlignment="1">
      <alignment horizontal="center"/>
      <protection/>
    </xf>
    <xf numFmtId="0" fontId="28" fillId="0" borderId="19" xfId="86" applyFont="1" applyFill="1" applyBorder="1" applyAlignment="1">
      <alignment horizontal="center"/>
      <protection/>
    </xf>
    <xf numFmtId="0" fontId="28" fillId="0" borderId="41" xfId="86" applyFont="1" applyFill="1" applyBorder="1" applyAlignment="1">
      <alignment horizontal="center"/>
      <protection/>
    </xf>
    <xf numFmtId="0" fontId="13" fillId="0" borderId="65" xfId="86" applyFont="1" applyFill="1" applyBorder="1" applyAlignment="1">
      <alignment horizontal="center"/>
      <protection/>
    </xf>
    <xf numFmtId="0" fontId="28" fillId="0" borderId="36" xfId="86" applyFont="1" applyFill="1" applyBorder="1" applyAlignment="1">
      <alignment horizontal="center"/>
      <protection/>
    </xf>
    <xf numFmtId="0" fontId="28" fillId="0" borderId="34" xfId="86" applyFont="1" applyFill="1" applyBorder="1" applyAlignment="1">
      <alignment horizontal="center"/>
      <protection/>
    </xf>
    <xf numFmtId="0" fontId="28" fillId="0" borderId="35" xfId="86" applyFont="1" applyFill="1" applyBorder="1" applyAlignment="1">
      <alignment horizontal="center"/>
      <protection/>
    </xf>
    <xf numFmtId="0" fontId="13" fillId="0" borderId="36" xfId="86" applyFont="1" applyFill="1" applyBorder="1" applyAlignment="1">
      <alignment horizontal="center"/>
      <protection/>
    </xf>
    <xf numFmtId="0" fontId="34" fillId="0" borderId="24" xfId="0" applyFont="1" applyFill="1" applyBorder="1" applyAlignment="1">
      <alignment horizontal="center" vertical="center"/>
    </xf>
    <xf numFmtId="0" fontId="26" fillId="0" borderId="24" xfId="86" applyFont="1" applyBorder="1">
      <alignment/>
      <protection/>
    </xf>
    <xf numFmtId="0" fontId="28" fillId="0" borderId="24" xfId="86" applyFont="1" applyBorder="1" applyAlignment="1">
      <alignment horizontal="center"/>
      <protection/>
    </xf>
    <xf numFmtId="166" fontId="13" fillId="0" borderId="0" xfId="86" applyNumberFormat="1" applyFont="1" applyFill="1" applyBorder="1" applyAlignment="1">
      <alignment horizontal="center"/>
      <protection/>
    </xf>
    <xf numFmtId="0" fontId="28" fillId="0" borderId="37" xfId="86" applyFont="1" applyBorder="1" applyAlignment="1">
      <alignment horizontal="center"/>
      <protection/>
    </xf>
    <xf numFmtId="0" fontId="50" fillId="0" borderId="39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21" fillId="0" borderId="42" xfId="0" applyFont="1" applyBorder="1" applyAlignment="1">
      <alignment/>
    </xf>
    <xf numFmtId="0" fontId="50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4" xfId="0" applyFont="1" applyBorder="1" applyAlignment="1">
      <alignment/>
    </xf>
    <xf numFmtId="0" fontId="50" fillId="0" borderId="45" xfId="0" applyFont="1" applyBorder="1" applyAlignment="1">
      <alignment horizontal="center"/>
    </xf>
    <xf numFmtId="0" fontId="21" fillId="0" borderId="46" xfId="0" applyFont="1" applyBorder="1" applyAlignment="1">
      <alignment/>
    </xf>
    <xf numFmtId="9" fontId="21" fillId="0" borderId="47" xfId="0" applyNumberFormat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1" fillId="0" borderId="40" xfId="0" applyFont="1" applyBorder="1" applyAlignment="1">
      <alignment/>
    </xf>
    <xf numFmtId="9" fontId="50" fillId="0" borderId="49" xfId="0" applyNumberFormat="1" applyFont="1" applyBorder="1" applyAlignment="1">
      <alignment/>
    </xf>
    <xf numFmtId="9" fontId="21" fillId="0" borderId="0" xfId="0" applyNumberFormat="1" applyFont="1" applyBorder="1" applyAlignment="1">
      <alignment/>
    </xf>
    <xf numFmtId="0" fontId="21" fillId="0" borderId="50" xfId="0" applyFont="1" applyBorder="1" applyAlignment="1">
      <alignment/>
    </xf>
    <xf numFmtId="0" fontId="50" fillId="0" borderId="51" xfId="0" applyFont="1" applyBorder="1" applyAlignment="1">
      <alignment horizontal="center"/>
    </xf>
    <xf numFmtId="166" fontId="50" fillId="0" borderId="49" xfId="0" applyNumberFormat="1" applyFont="1" applyBorder="1" applyAlignment="1">
      <alignment/>
    </xf>
    <xf numFmtId="0" fontId="50" fillId="0" borderId="20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166" fontId="21" fillId="0" borderId="32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2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54" xfId="0" applyFont="1" applyBorder="1" applyAlignment="1">
      <alignment/>
    </xf>
    <xf numFmtId="0" fontId="50" fillId="0" borderId="55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6" fontId="21" fillId="0" borderId="49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/>
    </xf>
    <xf numFmtId="0" fontId="21" fillId="0" borderId="56" xfId="0" applyFont="1" applyBorder="1" applyAlignment="1">
      <alignment horizontal="center" vertical="center"/>
    </xf>
    <xf numFmtId="166" fontId="21" fillId="0" borderId="57" xfId="0" applyNumberFormat="1" applyFont="1" applyBorder="1" applyAlignment="1">
      <alignment horizontal="center" vertical="center"/>
    </xf>
    <xf numFmtId="0" fontId="21" fillId="0" borderId="53" xfId="0" applyFont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58" xfId="0" applyFont="1" applyBorder="1" applyAlignment="1">
      <alignment/>
    </xf>
    <xf numFmtId="0" fontId="21" fillId="0" borderId="51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42" xfId="0" applyFont="1" applyFill="1" applyBorder="1" applyAlignment="1">
      <alignment/>
    </xf>
    <xf numFmtId="0" fontId="50" fillId="0" borderId="61" xfId="0" applyFont="1" applyBorder="1" applyAlignment="1">
      <alignment horizontal="center"/>
    </xf>
    <xf numFmtId="0" fontId="21" fillId="0" borderId="62" xfId="0" applyFont="1" applyBorder="1" applyAlignment="1">
      <alignment horizontal="center" vertical="center"/>
    </xf>
    <xf numFmtId="166" fontId="21" fillId="0" borderId="63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50" fillId="0" borderId="0" xfId="0" applyFont="1" applyAlignment="1">
      <alignment/>
    </xf>
    <xf numFmtId="0" fontId="29" fillId="0" borderId="23" xfId="86" applyFont="1" applyBorder="1" applyAlignment="1">
      <alignment horizontal="center"/>
      <protection/>
    </xf>
    <xf numFmtId="0" fontId="29" fillId="0" borderId="19" xfId="86" applyFont="1" applyFill="1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56" xfId="0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0" fillId="0" borderId="24" xfId="0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26" xfId="86" applyFont="1" applyFill="1" applyBorder="1" applyAlignment="1">
      <alignment horizontal="left"/>
      <protection/>
    </xf>
    <xf numFmtId="0" fontId="34" fillId="0" borderId="30" xfId="0" applyFont="1" applyBorder="1" applyAlignment="1">
      <alignment horizontal="center"/>
    </xf>
    <xf numFmtId="0" fontId="34" fillId="0" borderId="69" xfId="0" applyFont="1" applyFill="1" applyBorder="1" applyAlignment="1">
      <alignment horizontal="center"/>
    </xf>
    <xf numFmtId="0" fontId="34" fillId="0" borderId="53" xfId="0" applyFont="1" applyFill="1" applyBorder="1" applyAlignment="1">
      <alignment horizontal="center"/>
    </xf>
    <xf numFmtId="167" fontId="0" fillId="0" borderId="28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7" fontId="0" fillId="0" borderId="70" xfId="0" applyNumberFormat="1" applyBorder="1" applyAlignment="1">
      <alignment horizontal="center" vertical="center"/>
    </xf>
    <xf numFmtId="166" fontId="0" fillId="0" borderId="71" xfId="0" applyNumberFormat="1" applyBorder="1" applyAlignment="1">
      <alignment horizontal="center" vertical="center"/>
    </xf>
    <xf numFmtId="166" fontId="0" fillId="0" borderId="57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166" fontId="0" fillId="0" borderId="41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166" fontId="21" fillId="0" borderId="30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67" fontId="21" fillId="0" borderId="23" xfId="0" applyNumberFormat="1" applyFont="1" applyBorder="1" applyAlignment="1">
      <alignment horizontal="center" vertical="center"/>
    </xf>
    <xf numFmtId="166" fontId="21" fillId="0" borderId="32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left"/>
    </xf>
    <xf numFmtId="0" fontId="21" fillId="0" borderId="56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167" fontId="21" fillId="0" borderId="24" xfId="0" applyNumberFormat="1" applyFont="1" applyBorder="1" applyAlignment="1">
      <alignment horizontal="center" vertical="center"/>
    </xf>
  </cellXfs>
  <cellStyles count="90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Obliczenia" xfId="87"/>
    <cellStyle name="Obliczenia 2" xfId="88"/>
    <cellStyle name="Percent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 2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8"/>
  <sheetViews>
    <sheetView workbookViewId="0" topLeftCell="A1">
      <selection activeCell="Y47" sqref="Y47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5" width="6.7109375" style="0" customWidth="1"/>
    <col min="16" max="16" width="5.8515625" style="3" hidden="1" customWidth="1"/>
    <col min="17" max="17" width="2.00390625" style="4" hidden="1" customWidth="1"/>
    <col min="18" max="18" width="12.00390625" style="4" hidden="1" customWidth="1"/>
    <col min="19" max="19" width="4.7109375" style="0" customWidth="1"/>
  </cols>
  <sheetData>
    <row r="1" spans="1:15" ht="15.75">
      <c r="A1" s="198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2"/>
      <c r="B3" s="237" t="s">
        <v>16</v>
      </c>
      <c r="C3" s="9"/>
      <c r="D3" s="2"/>
      <c r="F3" s="2"/>
      <c r="G3" s="2"/>
      <c r="H3" s="2"/>
      <c r="I3" s="2"/>
      <c r="J3" s="2"/>
      <c r="K3" s="2"/>
      <c r="L3" s="2"/>
      <c r="M3" s="2" t="s">
        <v>168</v>
      </c>
      <c r="N3" s="2"/>
      <c r="O3" s="2"/>
    </row>
    <row r="4" spans="2:5" ht="15">
      <c r="B4" s="238" t="s">
        <v>17</v>
      </c>
      <c r="C4"/>
      <c r="E4"/>
    </row>
    <row r="5" spans="2:5" ht="15">
      <c r="B5" s="238" t="s">
        <v>18</v>
      </c>
      <c r="C5"/>
      <c r="E5"/>
    </row>
    <row r="6" spans="2:5" ht="15">
      <c r="B6" s="238" t="s">
        <v>19</v>
      </c>
      <c r="C6"/>
      <c r="E6"/>
    </row>
    <row r="7" spans="2:5" ht="15">
      <c r="B7" s="238" t="s">
        <v>166</v>
      </c>
      <c r="C7"/>
      <c r="E7"/>
    </row>
    <row r="8" spans="1:34" ht="15.75">
      <c r="A8" s="21"/>
      <c r="B8" s="199"/>
      <c r="C8" s="199"/>
      <c r="D8" s="199"/>
      <c r="E8" s="200"/>
      <c r="F8" s="199"/>
      <c r="G8" s="199"/>
      <c r="H8" s="199"/>
      <c r="I8" s="199"/>
      <c r="J8" s="200"/>
      <c r="K8" s="200"/>
      <c r="L8" s="200"/>
      <c r="M8" s="200"/>
      <c r="N8" s="200"/>
      <c r="O8" s="200"/>
      <c r="P8" s="6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</row>
    <row r="9" spans="1:34" ht="15.75">
      <c r="A9" s="240" t="s">
        <v>24</v>
      </c>
      <c r="B9" s="241" t="s">
        <v>25</v>
      </c>
      <c r="C9" s="11"/>
      <c r="D9" s="11" t="s">
        <v>27</v>
      </c>
      <c r="E9" s="242" t="s">
        <v>26</v>
      </c>
      <c r="F9" s="245" t="s">
        <v>29</v>
      </c>
      <c r="G9" s="12"/>
      <c r="H9" s="12"/>
      <c r="I9" s="12"/>
      <c r="J9" s="12"/>
      <c r="K9" s="12"/>
      <c r="L9" s="12"/>
      <c r="M9" s="12"/>
      <c r="N9" s="12"/>
      <c r="O9" s="13"/>
      <c r="P9" s="1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">
      <c r="A10" s="15"/>
      <c r="B10" s="16"/>
      <c r="C10" s="243" t="s">
        <v>1</v>
      </c>
      <c r="D10" s="17" t="s">
        <v>2</v>
      </c>
      <c r="E10" s="244" t="s">
        <v>28</v>
      </c>
      <c r="F10" s="18"/>
      <c r="G10" s="18"/>
      <c r="H10" s="18"/>
      <c r="I10" s="19"/>
      <c r="J10" s="19"/>
      <c r="K10" s="19"/>
      <c r="L10" s="19"/>
      <c r="M10" s="19"/>
      <c r="N10" s="19"/>
      <c r="O10" s="19"/>
      <c r="P10" s="20"/>
      <c r="T10" s="2"/>
      <c r="U10" s="8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21" ht="15">
      <c r="A11" s="15"/>
      <c r="B11" s="21"/>
      <c r="C11" s="22"/>
      <c r="D11" s="15"/>
      <c r="E11" s="244" t="s">
        <v>1</v>
      </c>
      <c r="F11" s="31" t="s">
        <v>30</v>
      </c>
      <c r="G11" s="52" t="s">
        <v>31</v>
      </c>
      <c r="H11" s="52" t="s">
        <v>3</v>
      </c>
      <c r="I11" s="52" t="s">
        <v>32</v>
      </c>
      <c r="J11" s="52" t="s">
        <v>33</v>
      </c>
      <c r="K11" s="52" t="s">
        <v>34</v>
      </c>
      <c r="L11" s="52" t="s">
        <v>35</v>
      </c>
      <c r="M11" s="52" t="s">
        <v>36</v>
      </c>
      <c r="N11" s="24" t="s">
        <v>37</v>
      </c>
      <c r="O11" s="24" t="s">
        <v>4</v>
      </c>
      <c r="P11" s="25" t="s">
        <v>38</v>
      </c>
      <c r="U11" s="10"/>
    </row>
    <row r="12" spans="1:21" ht="15">
      <c r="A12" s="15"/>
      <c r="B12" s="16"/>
      <c r="C12" s="26"/>
      <c r="D12" s="15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5"/>
      <c r="U12" s="10"/>
    </row>
    <row r="13" spans="1:21" ht="16.5" thickBot="1">
      <c r="A13" s="28"/>
      <c r="B13" s="375" t="s">
        <v>39</v>
      </c>
      <c r="C13" s="375"/>
      <c r="D13" s="375"/>
      <c r="E13" s="375"/>
      <c r="F13" s="375"/>
      <c r="G13" s="375"/>
      <c r="H13" s="375"/>
      <c r="I13" s="375"/>
      <c r="J13" s="297"/>
      <c r="K13" s="297"/>
      <c r="L13" s="297"/>
      <c r="M13" s="297"/>
      <c r="N13" s="297"/>
      <c r="O13" s="297"/>
      <c r="P13" s="30"/>
      <c r="Q13" s="286"/>
      <c r="R13" s="286"/>
      <c r="S13" s="285"/>
      <c r="U13" s="10"/>
    </row>
    <row r="14" spans="1:21" ht="15">
      <c r="A14" s="31">
        <v>1</v>
      </c>
      <c r="B14" s="58" t="s">
        <v>94</v>
      </c>
      <c r="C14" s="298">
        <v>1</v>
      </c>
      <c r="D14" s="33">
        <v>0.25</v>
      </c>
      <c r="E14" s="34" t="s">
        <v>5</v>
      </c>
      <c r="F14" s="35">
        <v>2</v>
      </c>
      <c r="G14" s="36"/>
      <c r="H14" s="37"/>
      <c r="I14" s="38">
        <v>0</v>
      </c>
      <c r="J14" s="39">
        <v>3</v>
      </c>
      <c r="K14" s="39">
        <f aca="true" t="shared" si="0" ref="K14:K21">F14+G14+H14</f>
        <v>2</v>
      </c>
      <c r="L14" s="39">
        <f aca="true" t="shared" si="1" ref="L14:L21">F14+G14+H14+I14</f>
        <v>2</v>
      </c>
      <c r="M14" s="39">
        <v>0</v>
      </c>
      <c r="N14" s="39">
        <f aca="true" t="shared" si="2" ref="N14:N21">J14+L14</f>
        <v>5</v>
      </c>
      <c r="O14" s="40" t="s">
        <v>6</v>
      </c>
      <c r="P14" s="41"/>
      <c r="Q14" s="286">
        <f aca="true" t="shared" si="3" ref="Q14:Q21">IF(E14="Egz.",1,0)</f>
        <v>0</v>
      </c>
      <c r="R14" s="286">
        <f aca="true" t="shared" si="4" ref="R14:R21">N14/D14</f>
        <v>20</v>
      </c>
      <c r="S14" s="285"/>
      <c r="U14" s="10"/>
    </row>
    <row r="15" spans="1:19" ht="15">
      <c r="A15" s="31">
        <v>2</v>
      </c>
      <c r="B15" s="58" t="s">
        <v>95</v>
      </c>
      <c r="C15" s="298">
        <v>1</v>
      </c>
      <c r="D15" s="33">
        <v>0.25</v>
      </c>
      <c r="E15" s="34" t="s">
        <v>5</v>
      </c>
      <c r="F15" s="42">
        <v>2</v>
      </c>
      <c r="G15" s="43"/>
      <c r="H15" s="44"/>
      <c r="I15" s="45">
        <v>0</v>
      </c>
      <c r="J15" s="46">
        <v>3</v>
      </c>
      <c r="K15" s="46">
        <f t="shared" si="0"/>
        <v>2</v>
      </c>
      <c r="L15" s="46">
        <f t="shared" si="1"/>
        <v>2</v>
      </c>
      <c r="M15" s="46">
        <v>0</v>
      </c>
      <c r="N15" s="46">
        <f t="shared" si="2"/>
        <v>5</v>
      </c>
      <c r="O15" s="47" t="s">
        <v>6</v>
      </c>
      <c r="P15" s="41"/>
      <c r="Q15" s="286">
        <f t="shared" si="3"/>
        <v>0</v>
      </c>
      <c r="R15" s="286">
        <f t="shared" si="4"/>
        <v>20</v>
      </c>
      <c r="S15" s="285"/>
    </row>
    <row r="16" spans="1:19" ht="15">
      <c r="A16" s="31">
        <v>3</v>
      </c>
      <c r="B16" s="58" t="s">
        <v>96</v>
      </c>
      <c r="C16" s="298">
        <v>1</v>
      </c>
      <c r="D16" s="33">
        <v>0.5</v>
      </c>
      <c r="E16" s="34" t="s">
        <v>5</v>
      </c>
      <c r="F16" s="42">
        <v>4</v>
      </c>
      <c r="G16" s="43"/>
      <c r="H16" s="44"/>
      <c r="I16" s="45">
        <v>0</v>
      </c>
      <c r="J16" s="46">
        <v>6</v>
      </c>
      <c r="K16" s="46">
        <f t="shared" si="0"/>
        <v>4</v>
      </c>
      <c r="L16" s="46">
        <f t="shared" si="1"/>
        <v>4</v>
      </c>
      <c r="M16" s="46">
        <v>0</v>
      </c>
      <c r="N16" s="46">
        <f t="shared" si="2"/>
        <v>10</v>
      </c>
      <c r="O16" s="47" t="s">
        <v>6</v>
      </c>
      <c r="P16" s="41"/>
      <c r="Q16" s="286">
        <f t="shared" si="3"/>
        <v>0</v>
      </c>
      <c r="R16" s="286">
        <f t="shared" si="4"/>
        <v>20</v>
      </c>
      <c r="S16" s="285"/>
    </row>
    <row r="17" spans="1:19" ht="15">
      <c r="A17" s="31">
        <v>4</v>
      </c>
      <c r="B17" s="58" t="s">
        <v>97</v>
      </c>
      <c r="C17" s="48">
        <v>1</v>
      </c>
      <c r="D17" s="33">
        <v>0.5</v>
      </c>
      <c r="E17" s="34" t="s">
        <v>5</v>
      </c>
      <c r="F17" s="42">
        <v>4</v>
      </c>
      <c r="G17" s="43"/>
      <c r="H17" s="44"/>
      <c r="I17" s="45">
        <v>4</v>
      </c>
      <c r="J17" s="46">
        <v>6</v>
      </c>
      <c r="K17" s="46">
        <f t="shared" si="0"/>
        <v>4</v>
      </c>
      <c r="L17" s="46">
        <f t="shared" si="1"/>
        <v>8</v>
      </c>
      <c r="M17" s="46">
        <v>0</v>
      </c>
      <c r="N17" s="46">
        <f t="shared" si="2"/>
        <v>14</v>
      </c>
      <c r="O17" s="47" t="s">
        <v>6</v>
      </c>
      <c r="P17" s="41"/>
      <c r="Q17" s="286">
        <f t="shared" si="3"/>
        <v>0</v>
      </c>
      <c r="R17" s="286">
        <f t="shared" si="4"/>
        <v>28</v>
      </c>
      <c r="S17" s="285"/>
    </row>
    <row r="18" spans="1:19" s="201" customFormat="1" ht="15">
      <c r="A18" s="31">
        <v>5</v>
      </c>
      <c r="B18" s="49" t="s">
        <v>98</v>
      </c>
      <c r="C18" s="50">
        <v>1</v>
      </c>
      <c r="D18" s="33">
        <v>2</v>
      </c>
      <c r="E18" s="34" t="s">
        <v>7</v>
      </c>
      <c r="F18" s="42">
        <v>30</v>
      </c>
      <c r="G18" s="43"/>
      <c r="H18" s="44"/>
      <c r="I18" s="45">
        <v>1</v>
      </c>
      <c r="J18" s="46">
        <v>29</v>
      </c>
      <c r="K18" s="46">
        <f>F18+G18+H18</f>
        <v>30</v>
      </c>
      <c r="L18" s="46">
        <f>F18+G18+H18+I18</f>
        <v>31</v>
      </c>
      <c r="M18" s="46">
        <v>0</v>
      </c>
      <c r="N18" s="46">
        <f>J18+L18</f>
        <v>60</v>
      </c>
      <c r="O18" s="47" t="s">
        <v>8</v>
      </c>
      <c r="P18" s="41" t="s">
        <v>9</v>
      </c>
      <c r="Q18" s="299">
        <f>IF(E18="Egz.",1,0)</f>
        <v>0</v>
      </c>
      <c r="R18" s="299">
        <f>N18/D18</f>
        <v>30</v>
      </c>
      <c r="S18" s="3"/>
    </row>
    <row r="19" spans="1:19" s="201" customFormat="1" ht="15">
      <c r="A19" s="31">
        <v>6</v>
      </c>
      <c r="B19" s="52" t="s">
        <v>100</v>
      </c>
      <c r="C19" s="50">
        <v>1</v>
      </c>
      <c r="D19" s="33">
        <v>2</v>
      </c>
      <c r="E19" s="34" t="s">
        <v>7</v>
      </c>
      <c r="F19" s="42"/>
      <c r="G19" s="43">
        <v>30</v>
      </c>
      <c r="H19" s="44"/>
      <c r="I19" s="45">
        <v>1</v>
      </c>
      <c r="J19" s="46">
        <v>29</v>
      </c>
      <c r="K19" s="46">
        <f>F19+G19+H19</f>
        <v>30</v>
      </c>
      <c r="L19" s="46">
        <f>F19+G19+H19+I19</f>
        <v>31</v>
      </c>
      <c r="M19" s="46">
        <v>0</v>
      </c>
      <c r="N19" s="46">
        <f>J19+L19</f>
        <v>60</v>
      </c>
      <c r="O19" s="47" t="s">
        <v>6</v>
      </c>
      <c r="P19" s="41"/>
      <c r="Q19" s="299">
        <f>IF(E19="Egz.",1,0)</f>
        <v>0</v>
      </c>
      <c r="R19" s="299">
        <f>N19/D19</f>
        <v>30</v>
      </c>
      <c r="S19" s="3"/>
    </row>
    <row r="20" spans="1:19" ht="15">
      <c r="A20" s="31">
        <v>7</v>
      </c>
      <c r="B20" s="49" t="s">
        <v>101</v>
      </c>
      <c r="C20" s="50">
        <v>2</v>
      </c>
      <c r="D20" s="33">
        <v>0.5</v>
      </c>
      <c r="E20" s="34" t="s">
        <v>5</v>
      </c>
      <c r="F20" s="42">
        <v>4</v>
      </c>
      <c r="G20" s="43"/>
      <c r="H20" s="44"/>
      <c r="I20" s="45">
        <v>4</v>
      </c>
      <c r="J20" s="46">
        <v>6</v>
      </c>
      <c r="K20" s="46">
        <f>F20+G20+H20</f>
        <v>4</v>
      </c>
      <c r="L20" s="46">
        <f>F20+G20+H20+I20</f>
        <v>8</v>
      </c>
      <c r="M20" s="46">
        <v>0</v>
      </c>
      <c r="N20" s="46">
        <f>J20+L20</f>
        <v>14</v>
      </c>
      <c r="O20" s="47" t="s">
        <v>6</v>
      </c>
      <c r="P20" s="41"/>
      <c r="Q20" s="286">
        <f>IF(E20="Egz.",1,0)</f>
        <v>0</v>
      </c>
      <c r="R20" s="286">
        <f>N20/D20</f>
        <v>28</v>
      </c>
      <c r="S20" s="285"/>
    </row>
    <row r="21" spans="1:19" s="201" customFormat="1" ht="15">
      <c r="A21" s="31">
        <v>8</v>
      </c>
      <c r="B21" s="49" t="s">
        <v>99</v>
      </c>
      <c r="C21" s="50">
        <v>2</v>
      </c>
      <c r="D21" s="33">
        <v>2</v>
      </c>
      <c r="E21" s="34" t="s">
        <v>7</v>
      </c>
      <c r="F21" s="42">
        <v>30</v>
      </c>
      <c r="G21" s="43"/>
      <c r="H21" s="44"/>
      <c r="I21" s="45">
        <v>1</v>
      </c>
      <c r="J21" s="46">
        <v>29</v>
      </c>
      <c r="K21" s="46">
        <f t="shared" si="0"/>
        <v>30</v>
      </c>
      <c r="L21" s="46">
        <f t="shared" si="1"/>
        <v>31</v>
      </c>
      <c r="M21" s="46">
        <v>0</v>
      </c>
      <c r="N21" s="46">
        <f t="shared" si="2"/>
        <v>60</v>
      </c>
      <c r="O21" s="47" t="s">
        <v>8</v>
      </c>
      <c r="P21" s="41" t="s">
        <v>9</v>
      </c>
      <c r="Q21" s="299">
        <f t="shared" si="3"/>
        <v>0</v>
      </c>
      <c r="R21" s="299">
        <f t="shared" si="4"/>
        <v>30</v>
      </c>
      <c r="S21" s="3"/>
    </row>
    <row r="22" spans="1:19" s="201" customFormat="1" ht="16.5" thickBot="1">
      <c r="A22" s="31"/>
      <c r="B22" s="53" t="s">
        <v>40</v>
      </c>
      <c r="C22" s="54"/>
      <c r="D22" s="54"/>
      <c r="E22" s="55"/>
      <c r="F22" s="54"/>
      <c r="G22" s="54"/>
      <c r="H22" s="54"/>
      <c r="I22" s="54"/>
      <c r="J22" s="54"/>
      <c r="K22" s="56"/>
      <c r="L22" s="54"/>
      <c r="M22" s="54"/>
      <c r="N22" s="54"/>
      <c r="O22" s="54"/>
      <c r="P22" s="54"/>
      <c r="Q22" s="299"/>
      <c r="R22" s="299"/>
      <c r="S22" s="3"/>
    </row>
    <row r="23" spans="1:19" ht="15">
      <c r="A23" s="75">
        <v>1</v>
      </c>
      <c r="B23" s="58" t="s">
        <v>102</v>
      </c>
      <c r="C23" s="50">
        <v>1</v>
      </c>
      <c r="D23" s="33">
        <v>3</v>
      </c>
      <c r="E23" s="34" t="s">
        <v>0</v>
      </c>
      <c r="F23" s="35">
        <v>15</v>
      </c>
      <c r="G23" s="36"/>
      <c r="H23" s="81">
        <v>30</v>
      </c>
      <c r="I23" s="38">
        <v>3</v>
      </c>
      <c r="J23" s="39">
        <v>42</v>
      </c>
      <c r="K23" s="39">
        <f>F23+G23+H23</f>
        <v>45</v>
      </c>
      <c r="L23" s="39">
        <f>F23+G23+H23+I23</f>
        <v>48</v>
      </c>
      <c r="M23" s="39">
        <v>30</v>
      </c>
      <c r="N23" s="39">
        <f>J23+L23</f>
        <v>90</v>
      </c>
      <c r="O23" s="40" t="s">
        <v>6</v>
      </c>
      <c r="P23" s="41"/>
      <c r="Q23" s="286">
        <f>IF(E23="Egz.",1,0)</f>
        <v>1</v>
      </c>
      <c r="R23" s="286">
        <f>N23/D23</f>
        <v>30</v>
      </c>
      <c r="S23" s="285"/>
    </row>
    <row r="24" spans="1:19" ht="15">
      <c r="A24" s="75">
        <v>2</v>
      </c>
      <c r="B24" s="58" t="s">
        <v>103</v>
      </c>
      <c r="C24" s="50">
        <v>1</v>
      </c>
      <c r="D24" s="33">
        <v>3.5</v>
      </c>
      <c r="E24" s="34" t="s">
        <v>0</v>
      </c>
      <c r="F24" s="42">
        <v>30</v>
      </c>
      <c r="G24" s="43"/>
      <c r="H24" s="67">
        <v>30</v>
      </c>
      <c r="I24" s="45">
        <v>2</v>
      </c>
      <c r="J24" s="46">
        <v>43</v>
      </c>
      <c r="K24" s="46">
        <f>F24+G24+H24</f>
        <v>60</v>
      </c>
      <c r="L24" s="46">
        <f>F24+G24+H24+I24</f>
        <v>62</v>
      </c>
      <c r="M24" s="46">
        <v>30</v>
      </c>
      <c r="N24" s="46">
        <f>J24+L24</f>
        <v>105</v>
      </c>
      <c r="O24" s="47" t="s">
        <v>8</v>
      </c>
      <c r="P24" s="41" t="s">
        <v>10</v>
      </c>
      <c r="Q24" s="286">
        <f>IF(E24="Egz.",1,0)</f>
        <v>1</v>
      </c>
      <c r="R24" s="286">
        <f>N24/D24</f>
        <v>30</v>
      </c>
      <c r="S24" s="285"/>
    </row>
    <row r="25" spans="1:19" ht="15">
      <c r="A25" s="75"/>
      <c r="B25" s="58" t="s">
        <v>104</v>
      </c>
      <c r="C25" s="50"/>
      <c r="D25" s="33"/>
      <c r="E25" s="34"/>
      <c r="F25" s="42"/>
      <c r="G25" s="43"/>
      <c r="H25" s="67"/>
      <c r="I25" s="45"/>
      <c r="J25" s="46"/>
      <c r="K25" s="46"/>
      <c r="L25" s="46"/>
      <c r="M25" s="46"/>
      <c r="N25" s="46"/>
      <c r="O25" s="47"/>
      <c r="P25" s="41"/>
      <c r="Q25" s="286"/>
      <c r="R25" s="286"/>
      <c r="S25" s="285"/>
    </row>
    <row r="26" spans="1:19" ht="15">
      <c r="A26" s="75"/>
      <c r="B26" s="58" t="s">
        <v>105</v>
      </c>
      <c r="C26" s="50"/>
      <c r="D26" s="33"/>
      <c r="E26" s="34"/>
      <c r="F26" s="42"/>
      <c r="G26" s="43"/>
      <c r="H26" s="67"/>
      <c r="I26" s="45"/>
      <c r="J26" s="46"/>
      <c r="K26" s="46"/>
      <c r="L26" s="46"/>
      <c r="M26" s="46"/>
      <c r="N26" s="46"/>
      <c r="O26" s="47"/>
      <c r="P26" s="41"/>
      <c r="Q26" s="286"/>
      <c r="R26" s="286"/>
      <c r="S26" s="285"/>
    </row>
    <row r="27" spans="1:19" ht="15">
      <c r="A27" s="75">
        <v>3</v>
      </c>
      <c r="B27" s="58" t="s">
        <v>106</v>
      </c>
      <c r="C27" s="50">
        <v>1</v>
      </c>
      <c r="D27" s="33">
        <v>1</v>
      </c>
      <c r="E27" s="34" t="s">
        <v>7</v>
      </c>
      <c r="F27" s="42">
        <v>15</v>
      </c>
      <c r="G27" s="43"/>
      <c r="H27" s="67"/>
      <c r="I27" s="45">
        <v>0</v>
      </c>
      <c r="J27" s="46">
        <v>15</v>
      </c>
      <c r="K27" s="46">
        <f>F27+G27+H27</f>
        <v>15</v>
      </c>
      <c r="L27" s="46">
        <f>F27+G27+H27+I27</f>
        <v>15</v>
      </c>
      <c r="M27" s="46">
        <v>0</v>
      </c>
      <c r="N27" s="46">
        <f>J27+L27</f>
        <v>30</v>
      </c>
      <c r="O27" s="47" t="s">
        <v>6</v>
      </c>
      <c r="P27" s="41" t="s">
        <v>9</v>
      </c>
      <c r="Q27" s="286">
        <f>IF(E27="Egz.",1,0)</f>
        <v>0</v>
      </c>
      <c r="R27" s="286">
        <f>N27/D27</f>
        <v>30</v>
      </c>
      <c r="S27" s="285"/>
    </row>
    <row r="28" spans="1:19" ht="15">
      <c r="A28" s="75">
        <v>4</v>
      </c>
      <c r="B28" s="58" t="s">
        <v>109</v>
      </c>
      <c r="C28" s="50">
        <v>2</v>
      </c>
      <c r="D28" s="33">
        <v>3</v>
      </c>
      <c r="E28" s="34" t="s">
        <v>7</v>
      </c>
      <c r="F28" s="42">
        <v>15</v>
      </c>
      <c r="G28" s="43"/>
      <c r="H28" s="67">
        <v>30</v>
      </c>
      <c r="I28" s="45">
        <v>3</v>
      </c>
      <c r="J28" s="46">
        <v>42</v>
      </c>
      <c r="K28" s="46">
        <f>F28+G28+H28</f>
        <v>45</v>
      </c>
      <c r="L28" s="46">
        <f>F28+G28+H28+I28</f>
        <v>48</v>
      </c>
      <c r="M28" s="46">
        <v>30</v>
      </c>
      <c r="N28" s="46">
        <f>J28+L28</f>
        <v>90</v>
      </c>
      <c r="O28" s="47" t="s">
        <v>6</v>
      </c>
      <c r="P28" s="41"/>
      <c r="Q28" s="286">
        <f>IF(E28="Egz.",1,0)</f>
        <v>0</v>
      </c>
      <c r="R28" s="286">
        <f>N28/D28</f>
        <v>30</v>
      </c>
      <c r="S28" s="285"/>
    </row>
    <row r="29" spans="1:19" ht="15">
      <c r="A29" s="75">
        <v>5</v>
      </c>
      <c r="B29" s="58" t="s">
        <v>107</v>
      </c>
      <c r="C29" s="50">
        <v>2</v>
      </c>
      <c r="D29" s="33">
        <v>3</v>
      </c>
      <c r="E29" s="34" t="s">
        <v>7</v>
      </c>
      <c r="F29" s="42">
        <v>15</v>
      </c>
      <c r="G29" s="43"/>
      <c r="H29" s="67">
        <v>30</v>
      </c>
      <c r="I29" s="45">
        <v>3</v>
      </c>
      <c r="J29" s="46">
        <v>42</v>
      </c>
      <c r="K29" s="46">
        <f>F29+G29+H29</f>
        <v>45</v>
      </c>
      <c r="L29" s="46">
        <f>F29+G29+H29+I29</f>
        <v>48</v>
      </c>
      <c r="M29" s="46">
        <v>30</v>
      </c>
      <c r="N29" s="46">
        <f>J29+L29</f>
        <v>90</v>
      </c>
      <c r="O29" s="47" t="s">
        <v>6</v>
      </c>
      <c r="P29" s="41"/>
      <c r="Q29" s="286">
        <f>IF(E29="Egz.",1,0)</f>
        <v>0</v>
      </c>
      <c r="R29" s="286">
        <f>N29/D29</f>
        <v>30</v>
      </c>
      <c r="S29" s="285"/>
    </row>
    <row r="30" spans="1:19" ht="15">
      <c r="A30" s="75">
        <v>6</v>
      </c>
      <c r="B30" s="58" t="s">
        <v>108</v>
      </c>
      <c r="C30" s="50">
        <v>2</v>
      </c>
      <c r="D30" s="33">
        <v>4</v>
      </c>
      <c r="E30" s="34" t="s">
        <v>0</v>
      </c>
      <c r="F30" s="42">
        <v>30</v>
      </c>
      <c r="G30" s="43"/>
      <c r="H30" s="67">
        <v>30</v>
      </c>
      <c r="I30" s="45">
        <v>5</v>
      </c>
      <c r="J30" s="46">
        <v>55</v>
      </c>
      <c r="K30" s="46">
        <f>F30+G30+H30</f>
        <v>60</v>
      </c>
      <c r="L30" s="46">
        <f>F30+G30+H30+I30</f>
        <v>65</v>
      </c>
      <c r="M30" s="46">
        <v>30</v>
      </c>
      <c r="N30" s="46">
        <f>J30+L30</f>
        <v>120</v>
      </c>
      <c r="O30" s="47" t="s">
        <v>6</v>
      </c>
      <c r="P30" s="41"/>
      <c r="Q30" s="286">
        <f>IF(E30="Egz.",1,0)</f>
        <v>1</v>
      </c>
      <c r="R30" s="286">
        <f>N30/D30</f>
        <v>30</v>
      </c>
      <c r="S30" s="285"/>
    </row>
    <row r="31" spans="1:19" ht="16.5" thickBot="1">
      <c r="A31" s="363"/>
      <c r="B31" s="53" t="s">
        <v>41</v>
      </c>
      <c r="C31" s="202"/>
      <c r="D31" s="202"/>
      <c r="E31" s="203"/>
      <c r="F31" s="202"/>
      <c r="G31" s="202"/>
      <c r="H31" s="202"/>
      <c r="I31" s="202"/>
      <c r="J31" s="202"/>
      <c r="K31" s="204"/>
      <c r="L31" s="202"/>
      <c r="M31" s="202"/>
      <c r="N31" s="202"/>
      <c r="O31" s="202"/>
      <c r="P31" s="54"/>
      <c r="Q31" s="286"/>
      <c r="R31" s="286"/>
      <c r="S31" s="285"/>
    </row>
    <row r="32" spans="1:19" ht="15">
      <c r="A32" s="205">
        <v>1</v>
      </c>
      <c r="B32" s="58" t="s">
        <v>155</v>
      </c>
      <c r="C32" s="79">
        <v>1</v>
      </c>
      <c r="D32" s="80">
        <v>3</v>
      </c>
      <c r="E32" s="34" t="s">
        <v>7</v>
      </c>
      <c r="F32" s="35">
        <v>15</v>
      </c>
      <c r="G32" s="36"/>
      <c r="H32" s="81">
        <v>30</v>
      </c>
      <c r="I32" s="38">
        <v>3</v>
      </c>
      <c r="J32" s="39">
        <v>42</v>
      </c>
      <c r="K32" s="39">
        <f aca="true" t="shared" si="5" ref="K32:K41">F32+G32+H32</f>
        <v>45</v>
      </c>
      <c r="L32" s="39">
        <f aca="true" t="shared" si="6" ref="L32:L41">F32+G32+H32+I32</f>
        <v>48</v>
      </c>
      <c r="M32" s="39">
        <v>30</v>
      </c>
      <c r="N32" s="39">
        <f aca="true" t="shared" si="7" ref="N32:N41">J32+L32</f>
        <v>90</v>
      </c>
      <c r="O32" s="40" t="s">
        <v>6</v>
      </c>
      <c r="P32" s="41"/>
      <c r="Q32" s="286">
        <f aca="true" t="shared" si="8" ref="Q32:Q41">IF(E32="Egz.",1,0)</f>
        <v>0</v>
      </c>
      <c r="R32" s="286">
        <f aca="true" t="shared" si="9" ref="R32:R41">N32/D32</f>
        <v>30</v>
      </c>
      <c r="S32" s="285"/>
    </row>
    <row r="33" spans="1:19" ht="15">
      <c r="A33" s="205">
        <v>2</v>
      </c>
      <c r="B33" s="58" t="s">
        <v>156</v>
      </c>
      <c r="C33" s="79">
        <v>1</v>
      </c>
      <c r="D33" s="80">
        <v>3</v>
      </c>
      <c r="E33" s="225" t="s">
        <v>7</v>
      </c>
      <c r="F33" s="42">
        <v>15</v>
      </c>
      <c r="G33" s="43"/>
      <c r="H33" s="67">
        <v>30</v>
      </c>
      <c r="I33" s="45">
        <v>5</v>
      </c>
      <c r="J33" s="46">
        <v>40</v>
      </c>
      <c r="K33" s="46">
        <f t="shared" si="5"/>
        <v>45</v>
      </c>
      <c r="L33" s="46">
        <f t="shared" si="6"/>
        <v>50</v>
      </c>
      <c r="M33" s="46">
        <v>30</v>
      </c>
      <c r="N33" s="46">
        <f t="shared" si="7"/>
        <v>90</v>
      </c>
      <c r="O33" s="47" t="s">
        <v>6</v>
      </c>
      <c r="P33" s="41" t="s">
        <v>10</v>
      </c>
      <c r="Q33" s="286">
        <f t="shared" si="8"/>
        <v>0</v>
      </c>
      <c r="R33" s="286">
        <f t="shared" si="9"/>
        <v>30</v>
      </c>
      <c r="S33" s="285"/>
    </row>
    <row r="34" spans="1:19" ht="15">
      <c r="A34" s="205">
        <v>3</v>
      </c>
      <c r="B34" s="58" t="s">
        <v>162</v>
      </c>
      <c r="C34" s="79">
        <v>1</v>
      </c>
      <c r="D34" s="80">
        <v>3</v>
      </c>
      <c r="E34" s="225" t="s">
        <v>7</v>
      </c>
      <c r="F34" s="42">
        <v>15</v>
      </c>
      <c r="G34" s="43"/>
      <c r="H34" s="67">
        <v>30</v>
      </c>
      <c r="I34" s="45">
        <v>5</v>
      </c>
      <c r="J34" s="46">
        <v>40</v>
      </c>
      <c r="K34" s="46">
        <f t="shared" si="5"/>
        <v>45</v>
      </c>
      <c r="L34" s="46">
        <f t="shared" si="6"/>
        <v>50</v>
      </c>
      <c r="M34" s="46">
        <v>30</v>
      </c>
      <c r="N34" s="46">
        <f t="shared" si="7"/>
        <v>90</v>
      </c>
      <c r="O34" s="47" t="s">
        <v>6</v>
      </c>
      <c r="P34" s="41" t="s">
        <v>10</v>
      </c>
      <c r="Q34" s="286">
        <f t="shared" si="8"/>
        <v>0</v>
      </c>
      <c r="R34" s="286">
        <f t="shared" si="9"/>
        <v>30</v>
      </c>
      <c r="S34" s="285"/>
    </row>
    <row r="35" spans="1:19" ht="15">
      <c r="A35" s="205">
        <v>4</v>
      </c>
      <c r="B35" s="58" t="s">
        <v>163</v>
      </c>
      <c r="C35" s="79">
        <v>2</v>
      </c>
      <c r="D35" s="80">
        <v>3.5</v>
      </c>
      <c r="E35" s="34" t="s">
        <v>0</v>
      </c>
      <c r="F35" s="42">
        <v>30</v>
      </c>
      <c r="G35" s="43"/>
      <c r="H35" s="67">
        <v>30</v>
      </c>
      <c r="I35" s="45">
        <v>3</v>
      </c>
      <c r="J35" s="46">
        <v>42</v>
      </c>
      <c r="K35" s="46">
        <f t="shared" si="5"/>
        <v>60</v>
      </c>
      <c r="L35" s="46">
        <f t="shared" si="6"/>
        <v>63</v>
      </c>
      <c r="M35" s="46">
        <v>30</v>
      </c>
      <c r="N35" s="46">
        <f t="shared" si="7"/>
        <v>105</v>
      </c>
      <c r="O35" s="47" t="s">
        <v>6</v>
      </c>
      <c r="P35" s="41"/>
      <c r="Q35" s="286">
        <f t="shared" si="8"/>
        <v>1</v>
      </c>
      <c r="R35" s="286">
        <f t="shared" si="9"/>
        <v>30</v>
      </c>
      <c r="S35" s="285"/>
    </row>
    <row r="36" spans="1:19" ht="15">
      <c r="A36" s="205">
        <v>5</v>
      </c>
      <c r="B36" s="58" t="s">
        <v>164</v>
      </c>
      <c r="C36" s="79">
        <v>2</v>
      </c>
      <c r="D36" s="80">
        <v>4</v>
      </c>
      <c r="E36" s="34" t="s">
        <v>7</v>
      </c>
      <c r="F36" s="42">
        <v>30</v>
      </c>
      <c r="G36" s="43"/>
      <c r="H36" s="67">
        <v>30</v>
      </c>
      <c r="I36" s="45">
        <v>5</v>
      </c>
      <c r="J36" s="46">
        <v>55</v>
      </c>
      <c r="K36" s="46">
        <f t="shared" si="5"/>
        <v>60</v>
      </c>
      <c r="L36" s="46">
        <f t="shared" si="6"/>
        <v>65</v>
      </c>
      <c r="M36" s="46">
        <v>30</v>
      </c>
      <c r="N36" s="46">
        <f t="shared" si="7"/>
        <v>120</v>
      </c>
      <c r="O36" s="47" t="s">
        <v>8</v>
      </c>
      <c r="P36" s="41"/>
      <c r="Q36" s="286">
        <f t="shared" si="8"/>
        <v>0</v>
      </c>
      <c r="R36" s="286">
        <f t="shared" si="9"/>
        <v>30</v>
      </c>
      <c r="S36" s="285"/>
    </row>
    <row r="37" spans="1:19" ht="15">
      <c r="A37" s="205">
        <v>6</v>
      </c>
      <c r="B37" s="58" t="s">
        <v>157</v>
      </c>
      <c r="C37" s="79">
        <v>2</v>
      </c>
      <c r="D37" s="80">
        <v>3</v>
      </c>
      <c r="E37" s="34" t="s">
        <v>0</v>
      </c>
      <c r="F37" s="42">
        <v>15</v>
      </c>
      <c r="G37" s="43"/>
      <c r="H37" s="67">
        <v>30</v>
      </c>
      <c r="I37" s="45">
        <v>3</v>
      </c>
      <c r="J37" s="46">
        <v>42</v>
      </c>
      <c r="K37" s="46">
        <f t="shared" si="5"/>
        <v>45</v>
      </c>
      <c r="L37" s="46">
        <f t="shared" si="6"/>
        <v>48</v>
      </c>
      <c r="M37" s="46">
        <v>30</v>
      </c>
      <c r="N37" s="46">
        <f t="shared" si="7"/>
        <v>90</v>
      </c>
      <c r="O37" s="47" t="s">
        <v>6</v>
      </c>
      <c r="P37" s="41"/>
      <c r="Q37" s="286">
        <f t="shared" si="8"/>
        <v>1</v>
      </c>
      <c r="R37" s="286">
        <f t="shared" si="9"/>
        <v>30</v>
      </c>
      <c r="S37" s="285"/>
    </row>
    <row r="38" spans="1:19" ht="15">
      <c r="A38" s="205">
        <v>7</v>
      </c>
      <c r="B38" s="58" t="s">
        <v>158</v>
      </c>
      <c r="C38" s="79">
        <v>2</v>
      </c>
      <c r="D38" s="80">
        <v>3</v>
      </c>
      <c r="E38" s="225" t="s">
        <v>7</v>
      </c>
      <c r="F38" s="42">
        <v>15</v>
      </c>
      <c r="G38" s="43"/>
      <c r="H38" s="67">
        <v>30</v>
      </c>
      <c r="I38" s="45">
        <v>5</v>
      </c>
      <c r="J38" s="46">
        <v>40</v>
      </c>
      <c r="K38" s="46">
        <f>F38+G38+H38</f>
        <v>45</v>
      </c>
      <c r="L38" s="46">
        <f>F38+G38+H38+I38</f>
        <v>50</v>
      </c>
      <c r="M38" s="46">
        <v>30</v>
      </c>
      <c r="N38" s="46">
        <f>J38+L38</f>
        <v>90</v>
      </c>
      <c r="O38" s="47" t="s">
        <v>6</v>
      </c>
      <c r="P38" s="41"/>
      <c r="Q38" s="286">
        <f>IF(E38="Egz.",1,0)</f>
        <v>0</v>
      </c>
      <c r="R38" s="286">
        <f>N38/D38</f>
        <v>30</v>
      </c>
      <c r="S38" s="285"/>
    </row>
    <row r="39" spans="1:19" ht="15">
      <c r="A39" s="205">
        <v>8</v>
      </c>
      <c r="B39" s="58" t="s">
        <v>159</v>
      </c>
      <c r="C39" s="79">
        <v>3</v>
      </c>
      <c r="D39" s="80">
        <v>2.5</v>
      </c>
      <c r="E39" s="225" t="s">
        <v>7</v>
      </c>
      <c r="F39" s="42">
        <v>15</v>
      </c>
      <c r="G39" s="43"/>
      <c r="H39" s="67">
        <v>30</v>
      </c>
      <c r="I39" s="45">
        <v>5</v>
      </c>
      <c r="J39" s="46">
        <v>25</v>
      </c>
      <c r="K39" s="46">
        <f t="shared" si="5"/>
        <v>45</v>
      </c>
      <c r="L39" s="46">
        <f t="shared" si="6"/>
        <v>50</v>
      </c>
      <c r="M39" s="46">
        <v>30</v>
      </c>
      <c r="N39" s="46">
        <f t="shared" si="7"/>
        <v>75</v>
      </c>
      <c r="O39" s="47" t="s">
        <v>6</v>
      </c>
      <c r="P39" s="41"/>
      <c r="Q39" s="286">
        <f t="shared" si="8"/>
        <v>0</v>
      </c>
      <c r="R39" s="286">
        <f t="shared" si="9"/>
        <v>30</v>
      </c>
      <c r="S39" s="285"/>
    </row>
    <row r="40" spans="1:19" ht="15">
      <c r="A40" s="31">
        <v>9</v>
      </c>
      <c r="B40" s="58" t="s">
        <v>160</v>
      </c>
      <c r="C40" s="79">
        <v>3</v>
      </c>
      <c r="D40" s="80">
        <v>2.5</v>
      </c>
      <c r="E40" s="34" t="s">
        <v>0</v>
      </c>
      <c r="F40" s="42">
        <v>15</v>
      </c>
      <c r="G40" s="43"/>
      <c r="H40" s="67">
        <v>30</v>
      </c>
      <c r="I40" s="45">
        <v>3</v>
      </c>
      <c r="J40" s="46">
        <v>27</v>
      </c>
      <c r="K40" s="46">
        <f t="shared" si="5"/>
        <v>45</v>
      </c>
      <c r="L40" s="46">
        <f t="shared" si="6"/>
        <v>48</v>
      </c>
      <c r="M40" s="46">
        <v>30</v>
      </c>
      <c r="N40" s="46">
        <f t="shared" si="7"/>
        <v>75</v>
      </c>
      <c r="O40" s="47" t="s">
        <v>8</v>
      </c>
      <c r="P40" s="41"/>
      <c r="Q40" s="286">
        <f t="shared" si="8"/>
        <v>1</v>
      </c>
      <c r="R40" s="286">
        <f t="shared" si="9"/>
        <v>30</v>
      </c>
      <c r="S40" s="285"/>
    </row>
    <row r="41" spans="1:19" ht="15">
      <c r="A41" s="205">
        <v>10</v>
      </c>
      <c r="B41" s="58" t="s">
        <v>161</v>
      </c>
      <c r="C41" s="79">
        <v>3</v>
      </c>
      <c r="D41" s="80">
        <v>3</v>
      </c>
      <c r="E41" s="225" t="s">
        <v>7</v>
      </c>
      <c r="F41" s="42">
        <v>15</v>
      </c>
      <c r="G41" s="43"/>
      <c r="H41" s="67">
        <v>30</v>
      </c>
      <c r="I41" s="45">
        <v>5</v>
      </c>
      <c r="J41" s="46">
        <v>40</v>
      </c>
      <c r="K41" s="46">
        <f t="shared" si="5"/>
        <v>45</v>
      </c>
      <c r="L41" s="46">
        <f t="shared" si="6"/>
        <v>50</v>
      </c>
      <c r="M41" s="46">
        <v>30</v>
      </c>
      <c r="N41" s="46">
        <f t="shared" si="7"/>
        <v>90</v>
      </c>
      <c r="O41" s="47" t="s">
        <v>8</v>
      </c>
      <c r="P41" s="41"/>
      <c r="Q41" s="286">
        <f t="shared" si="8"/>
        <v>0</v>
      </c>
      <c r="R41" s="286">
        <f t="shared" si="9"/>
        <v>30</v>
      </c>
      <c r="S41" s="285"/>
    </row>
    <row r="42" spans="1:19" ht="16.5" thickBot="1">
      <c r="A42" s="364"/>
      <c r="B42" s="53" t="s">
        <v>42</v>
      </c>
      <c r="C42" s="54"/>
      <c r="D42" s="54"/>
      <c r="E42" s="55"/>
      <c r="F42" s="54"/>
      <c r="G42" s="54"/>
      <c r="H42" s="54"/>
      <c r="I42" s="54"/>
      <c r="J42" s="54"/>
      <c r="K42" s="56"/>
      <c r="L42" s="54"/>
      <c r="M42" s="54"/>
      <c r="N42" s="54"/>
      <c r="O42" s="54"/>
      <c r="P42" s="54"/>
      <c r="Q42" s="286"/>
      <c r="R42" s="286"/>
      <c r="S42" s="285"/>
    </row>
    <row r="43" spans="1:19" ht="15">
      <c r="A43" s="31">
        <v>1</v>
      </c>
      <c r="B43" s="58" t="s">
        <v>110</v>
      </c>
      <c r="C43" s="79">
        <v>1</v>
      </c>
      <c r="D43" s="80">
        <v>2</v>
      </c>
      <c r="E43" s="88" t="s">
        <v>7</v>
      </c>
      <c r="F43" s="89"/>
      <c r="G43" s="90"/>
      <c r="H43" s="90">
        <v>30</v>
      </c>
      <c r="I43" s="91">
        <v>5</v>
      </c>
      <c r="J43" s="91">
        <v>20</v>
      </c>
      <c r="K43" s="39">
        <f>F43+G43+H43</f>
        <v>30</v>
      </c>
      <c r="L43" s="39">
        <f>F43+G43+H43+I43</f>
        <v>35</v>
      </c>
      <c r="M43" s="91">
        <v>30</v>
      </c>
      <c r="N43" s="39">
        <f>J43+L43</f>
        <v>55</v>
      </c>
      <c r="O43" s="92" t="s">
        <v>8</v>
      </c>
      <c r="P43" s="93"/>
      <c r="Q43" s="286">
        <f aca="true" t="shared" si="10" ref="Q43:Q49">IF(E43="Egz.",1,0)</f>
        <v>0</v>
      </c>
      <c r="R43" s="286">
        <f>N43/D43</f>
        <v>27.5</v>
      </c>
      <c r="S43" s="285"/>
    </row>
    <row r="44" spans="1:19" ht="15">
      <c r="A44" s="31">
        <v>2</v>
      </c>
      <c r="B44" s="58" t="s">
        <v>111</v>
      </c>
      <c r="C44" s="309">
        <v>2</v>
      </c>
      <c r="D44" s="95">
        <v>2</v>
      </c>
      <c r="E44" s="88" t="s">
        <v>7</v>
      </c>
      <c r="F44" s="96"/>
      <c r="G44" s="97"/>
      <c r="H44" s="97">
        <v>30</v>
      </c>
      <c r="I44" s="98">
        <v>5</v>
      </c>
      <c r="J44" s="98">
        <v>20</v>
      </c>
      <c r="K44" s="46">
        <f>F44+G44+H44</f>
        <v>30</v>
      </c>
      <c r="L44" s="46">
        <f>F44+G44+H44+I44</f>
        <v>35</v>
      </c>
      <c r="M44" s="98">
        <v>30</v>
      </c>
      <c r="N44" s="46">
        <f>J44+L44</f>
        <v>55</v>
      </c>
      <c r="O44" s="99" t="s">
        <v>8</v>
      </c>
      <c r="P44" s="93"/>
      <c r="Q44" s="286">
        <f t="shared" si="10"/>
        <v>0</v>
      </c>
      <c r="R44" s="286">
        <f>N44/D44</f>
        <v>27.5</v>
      </c>
      <c r="S44" s="285"/>
    </row>
    <row r="45" spans="1:19" ht="15">
      <c r="A45" s="31">
        <v>3</v>
      </c>
      <c r="B45" s="58" t="s">
        <v>113</v>
      </c>
      <c r="C45" s="309">
        <v>2</v>
      </c>
      <c r="D45" s="95">
        <v>2</v>
      </c>
      <c r="E45" s="88" t="s">
        <v>7</v>
      </c>
      <c r="F45" s="96">
        <v>30</v>
      </c>
      <c r="G45" s="97"/>
      <c r="H45" s="97"/>
      <c r="I45" s="98">
        <v>3</v>
      </c>
      <c r="J45" s="98">
        <v>20</v>
      </c>
      <c r="K45" s="46">
        <f>F45+G45+H45</f>
        <v>30</v>
      </c>
      <c r="L45" s="46">
        <f>F45+G45+H45+I45</f>
        <v>33</v>
      </c>
      <c r="M45" s="98">
        <v>0</v>
      </c>
      <c r="N45" s="46">
        <f>J45+L45</f>
        <v>53</v>
      </c>
      <c r="O45" s="99" t="s">
        <v>8</v>
      </c>
      <c r="P45" s="93"/>
      <c r="Q45" s="286">
        <f t="shared" si="10"/>
        <v>0</v>
      </c>
      <c r="R45" s="286">
        <f>N45/D45</f>
        <v>26.5</v>
      </c>
      <c r="S45" s="285"/>
    </row>
    <row r="46" spans="1:19" ht="15">
      <c r="A46" s="31">
        <v>4</v>
      </c>
      <c r="B46" s="58" t="s">
        <v>112</v>
      </c>
      <c r="C46" s="309">
        <v>3</v>
      </c>
      <c r="D46" s="95">
        <v>2</v>
      </c>
      <c r="E46" s="88" t="s">
        <v>7</v>
      </c>
      <c r="F46" s="96"/>
      <c r="G46" s="97"/>
      <c r="H46" s="97">
        <v>30</v>
      </c>
      <c r="I46" s="98">
        <v>5</v>
      </c>
      <c r="J46" s="98">
        <v>20</v>
      </c>
      <c r="K46" s="46">
        <f>F46+G46+H46</f>
        <v>30</v>
      </c>
      <c r="L46" s="46">
        <f>F46+G46+H46+I46</f>
        <v>35</v>
      </c>
      <c r="M46" s="98">
        <v>30</v>
      </c>
      <c r="N46" s="46">
        <f>J46+L46</f>
        <v>55</v>
      </c>
      <c r="O46" s="99" t="s">
        <v>8</v>
      </c>
      <c r="P46" s="93"/>
      <c r="Q46" s="286">
        <f t="shared" si="10"/>
        <v>0</v>
      </c>
      <c r="R46" s="286">
        <f>N46/D46</f>
        <v>27.5</v>
      </c>
      <c r="S46" s="285"/>
    </row>
    <row r="47" spans="1:19" ht="16.5" thickBot="1">
      <c r="A47" s="56"/>
      <c r="B47" s="53" t="s">
        <v>43</v>
      </c>
      <c r="C47" s="101"/>
      <c r="D47" s="101"/>
      <c r="E47" s="102"/>
      <c r="F47" s="101"/>
      <c r="G47" s="101"/>
      <c r="H47" s="101"/>
      <c r="I47" s="101"/>
      <c r="J47" s="101"/>
      <c r="K47" s="103"/>
      <c r="L47" s="101"/>
      <c r="M47" s="101"/>
      <c r="N47" s="101"/>
      <c r="O47" s="101"/>
      <c r="P47" s="93"/>
      <c r="Q47" s="286">
        <f t="shared" si="10"/>
        <v>0</v>
      </c>
      <c r="R47" s="286"/>
      <c r="S47" s="285"/>
    </row>
    <row r="48" spans="1:19" s="201" customFormat="1" ht="15">
      <c r="A48" s="31">
        <v>1</v>
      </c>
      <c r="B48" s="52" t="s">
        <v>62</v>
      </c>
      <c r="C48" s="79">
        <v>1</v>
      </c>
      <c r="D48" s="80">
        <v>6</v>
      </c>
      <c r="E48" s="88" t="s">
        <v>7</v>
      </c>
      <c r="F48" s="89"/>
      <c r="G48" s="90"/>
      <c r="H48" s="105"/>
      <c r="I48" s="106">
        <v>52</v>
      </c>
      <c r="J48" s="91">
        <v>108</v>
      </c>
      <c r="K48" s="91">
        <f>F48+G48+H48</f>
        <v>0</v>
      </c>
      <c r="L48" s="91">
        <f>F48+G48+H48+I48</f>
        <v>52</v>
      </c>
      <c r="M48" s="91">
        <v>160</v>
      </c>
      <c r="N48" s="91">
        <f>J48+L48</f>
        <v>160</v>
      </c>
      <c r="O48" s="92" t="s">
        <v>8</v>
      </c>
      <c r="P48" s="93"/>
      <c r="Q48" s="299">
        <f t="shared" si="10"/>
        <v>0</v>
      </c>
      <c r="R48" s="299">
        <f>N48/D48</f>
        <v>26.666666666666668</v>
      </c>
      <c r="S48" s="3"/>
    </row>
    <row r="49" spans="1:19" s="201" customFormat="1" ht="15.75" thickBot="1">
      <c r="A49" s="31">
        <v>2</v>
      </c>
      <c r="B49" s="52" t="s">
        <v>114</v>
      </c>
      <c r="C49" s="79">
        <v>3</v>
      </c>
      <c r="D49" s="80">
        <v>20</v>
      </c>
      <c r="E49" s="88"/>
      <c r="F49" s="108"/>
      <c r="G49" s="109"/>
      <c r="H49" s="110"/>
      <c r="I49" s="111">
        <v>200</v>
      </c>
      <c r="J49" s="112">
        <v>300</v>
      </c>
      <c r="K49" s="112">
        <f>F49+G49+H49</f>
        <v>0</v>
      </c>
      <c r="L49" s="112">
        <f>F49+G49+H49+I49</f>
        <v>200</v>
      </c>
      <c r="M49" s="112">
        <v>200</v>
      </c>
      <c r="N49" s="112">
        <f>J49+L49</f>
        <v>500</v>
      </c>
      <c r="O49" s="113" t="s">
        <v>8</v>
      </c>
      <c r="P49" s="93"/>
      <c r="Q49" s="299">
        <f t="shared" si="10"/>
        <v>0</v>
      </c>
      <c r="R49" s="299">
        <f>N49/D49</f>
        <v>25</v>
      </c>
      <c r="S49" s="3"/>
    </row>
    <row r="50" spans="1:19" ht="15">
      <c r="A50" s="117"/>
      <c r="B50" s="115"/>
      <c r="C50" s="116"/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9"/>
      <c r="Q50" s="286"/>
      <c r="R50" s="286"/>
      <c r="S50" s="285"/>
    </row>
    <row r="51" spans="1:19" ht="15.75">
      <c r="A51" s="282"/>
      <c r="B51" s="246" t="s">
        <v>44</v>
      </c>
      <c r="C51" s="310"/>
      <c r="D51" s="31" t="s">
        <v>2</v>
      </c>
      <c r="E51" s="31" t="s">
        <v>49</v>
      </c>
      <c r="F51" s="31" t="s">
        <v>30</v>
      </c>
      <c r="G51" s="52" t="s">
        <v>31</v>
      </c>
      <c r="H51" s="205" t="s">
        <v>3</v>
      </c>
      <c r="I51" s="52" t="s">
        <v>32</v>
      </c>
      <c r="J51" s="52" t="s">
        <v>33</v>
      </c>
      <c r="K51" s="52" t="s">
        <v>34</v>
      </c>
      <c r="L51" s="52" t="s">
        <v>35</v>
      </c>
      <c r="M51" s="52" t="s">
        <v>36</v>
      </c>
      <c r="N51" s="31" t="s">
        <v>37</v>
      </c>
      <c r="O51" s="52"/>
      <c r="P51" s="122"/>
      <c r="Q51" s="286"/>
      <c r="R51" s="286"/>
      <c r="S51" s="285"/>
    </row>
    <row r="52" spans="1:19" ht="15.75">
      <c r="A52" s="282"/>
      <c r="B52" s="246" t="s">
        <v>45</v>
      </c>
      <c r="C52" s="311">
        <v>1</v>
      </c>
      <c r="D52" s="43">
        <f>SUMIF($C$14:$C$49,C52,$D$14:$D$49)</f>
        <v>30</v>
      </c>
      <c r="E52" s="43">
        <f>SUMIF($C$14:$C$49,C52,$Q$14:$Q$49)</f>
        <v>2</v>
      </c>
      <c r="F52" s="46">
        <f>SUMIF($C$14:$C$49,C52,$F$14:$F$49)</f>
        <v>147</v>
      </c>
      <c r="G52" s="46">
        <f>SUMIF($C$14:$C$49,C52,$G$14:$G$49)</f>
        <v>30</v>
      </c>
      <c r="H52" s="46">
        <f>SUMIF($C$14:$C$49,C52,$H$14:$H$49)</f>
        <v>180</v>
      </c>
      <c r="I52" s="46">
        <f>SUMIF($C$14:$C$49,C52,$I$14:$I$49)</f>
        <v>81</v>
      </c>
      <c r="J52" s="46">
        <f>SUMIF($C$14:$C$49,C52,$J$14:$J$49)</f>
        <v>426</v>
      </c>
      <c r="K52" s="46">
        <f>SUMIF($C$14:$C$49,C52,$K$14:$K$49)</f>
        <v>357</v>
      </c>
      <c r="L52" s="46">
        <f>SUMIF(C14:C49,C52,L14:L49)</f>
        <v>438</v>
      </c>
      <c r="M52" s="46">
        <f>SUMIF($C$14:$C$49,C52,$M$14:$M$49)</f>
        <v>340</v>
      </c>
      <c r="N52" s="46">
        <f>SUMIF($C$14:$C$49,C52,$N$14:$N$49)</f>
        <v>864</v>
      </c>
      <c r="O52" s="33"/>
      <c r="P52" s="41"/>
      <c r="Q52" s="286"/>
      <c r="R52" s="286"/>
      <c r="S52" s="285"/>
    </row>
    <row r="53" spans="1:19" ht="15.75">
      <c r="A53" s="282"/>
      <c r="B53" s="246" t="s">
        <v>46</v>
      </c>
      <c r="C53" s="313">
        <v>2</v>
      </c>
      <c r="D53" s="43">
        <f>SUMIF($C$14:$C$49,C53,$D$14:$D$49)</f>
        <v>30</v>
      </c>
      <c r="E53" s="43">
        <f>SUMIF($C$14:$C$49,C53,$Q$14:$Q$49)</f>
        <v>3</v>
      </c>
      <c r="F53" s="46">
        <f>SUMIF($C$14:$C$49,C53,$F$14:$F$49)</f>
        <v>214</v>
      </c>
      <c r="G53" s="46">
        <f>SUMIF($C$14:$C$49,C53,$G$14:$G$49)</f>
        <v>0</v>
      </c>
      <c r="H53" s="46">
        <f>SUMIF($C$14:$C$49,C53,$H$14:$H$49)</f>
        <v>240</v>
      </c>
      <c r="I53" s="46">
        <f>SUMIF($C$14:$C$49,C53,$I$14:$I$49)</f>
        <v>40</v>
      </c>
      <c r="J53" s="46">
        <f>SUMIF($C$14:$C$49,C53,$J$14:$J$49)</f>
        <v>393</v>
      </c>
      <c r="K53" s="46">
        <f>SUMIF($C$14:$C$49,C53,$K$14:$K$49)</f>
        <v>454</v>
      </c>
      <c r="L53" s="46">
        <f>SUMIF(C15:C50,C53,L15:L50)</f>
        <v>494</v>
      </c>
      <c r="M53" s="46">
        <f>SUMIF($C$14:$C$49,C53,$M$14:$M$49)</f>
        <v>240</v>
      </c>
      <c r="N53" s="46">
        <f>SUMIF($C$14:$C$49,C53,$N$14:$N$49)</f>
        <v>887</v>
      </c>
      <c r="O53" s="46"/>
      <c r="P53" s="41"/>
      <c r="Q53" s="286"/>
      <c r="R53" s="286"/>
      <c r="S53" s="285"/>
    </row>
    <row r="54" spans="1:19" ht="15.75">
      <c r="A54" s="282"/>
      <c r="B54" s="246" t="s">
        <v>47</v>
      </c>
      <c r="C54" s="313">
        <v>3</v>
      </c>
      <c r="D54" s="43">
        <f>SUMIF($C$14:$C$49,C54,$D$14:$D$49)</f>
        <v>30</v>
      </c>
      <c r="E54" s="43">
        <f>SUMIF($C$14:$C$49,C54,$Q$14:$Q$49)</f>
        <v>1</v>
      </c>
      <c r="F54" s="46">
        <f>SUMIF($C$14:$C$49,C54,$F$14:$F$49)</f>
        <v>45</v>
      </c>
      <c r="G54" s="46">
        <f>SUMIF($C$14:$C$49,C54,$G$14:$G$49)</f>
        <v>0</v>
      </c>
      <c r="H54" s="46">
        <f>SUMIF($C$14:$C$49,C54,$H$14:$H$49)</f>
        <v>120</v>
      </c>
      <c r="I54" s="46">
        <f>SUMIF($C$14:$C$49,C54,$I$14:$I$49)</f>
        <v>218</v>
      </c>
      <c r="J54" s="46">
        <f>SUMIF($C$14:$C$49,C54,$J$14:$J$49)</f>
        <v>412</v>
      </c>
      <c r="K54" s="46">
        <f>SUMIF($C$14:$C$49,C54,$K$14:$K$49)</f>
        <v>165</v>
      </c>
      <c r="L54" s="46">
        <f>SUMIF(C16:C50,C54,L16:L50)</f>
        <v>383</v>
      </c>
      <c r="M54" s="46">
        <f>SUMIF($C$14:$C$49,C54,$M$14:$M$49)</f>
        <v>320</v>
      </c>
      <c r="N54" s="46">
        <f>SUMIF($C$14:$C$49,C54,$N$14:$N$49)</f>
        <v>795</v>
      </c>
      <c r="O54" s="46"/>
      <c r="P54" s="41"/>
      <c r="Q54" s="286"/>
      <c r="R54" s="286"/>
      <c r="S54" s="285"/>
    </row>
    <row r="55" spans="1:19" s="285" customFormat="1" ht="15.75">
      <c r="A55" s="282"/>
      <c r="B55" s="247" t="s">
        <v>48</v>
      </c>
      <c r="C55" s="283"/>
      <c r="D55" s="284">
        <f aca="true" t="shared" si="11" ref="D55:N55">SUM(D52:D54)</f>
        <v>90</v>
      </c>
      <c r="E55" s="284">
        <f t="shared" si="11"/>
        <v>6</v>
      </c>
      <c r="F55" s="284">
        <f t="shared" si="11"/>
        <v>406</v>
      </c>
      <c r="G55" s="284">
        <f t="shared" si="11"/>
        <v>30</v>
      </c>
      <c r="H55" s="284">
        <f t="shared" si="11"/>
        <v>540</v>
      </c>
      <c r="I55" s="284">
        <f t="shared" si="11"/>
        <v>339</v>
      </c>
      <c r="J55" s="284">
        <f t="shared" si="11"/>
        <v>1231</v>
      </c>
      <c r="K55" s="284">
        <f t="shared" si="11"/>
        <v>976</v>
      </c>
      <c r="L55" s="284">
        <f t="shared" si="11"/>
        <v>1315</v>
      </c>
      <c r="M55" s="284">
        <f t="shared" si="11"/>
        <v>900</v>
      </c>
      <c r="N55" s="284">
        <f t="shared" si="11"/>
        <v>2546</v>
      </c>
      <c r="O55" s="284"/>
      <c r="P55" s="131"/>
      <c r="R55" s="285" t="s">
        <v>12</v>
      </c>
      <c r="S55" s="285">
        <f>N55/D55</f>
        <v>28.288888888888888</v>
      </c>
    </row>
    <row r="56" spans="1:18" ht="15">
      <c r="A56" s="21"/>
      <c r="B56" s="133"/>
      <c r="C56" s="133"/>
      <c r="D56" s="130"/>
      <c r="E56" s="130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32"/>
      <c r="R56" s="132"/>
    </row>
    <row r="57" ht="15.75" thickBot="1"/>
    <row r="58" spans="1:19" ht="15">
      <c r="A58" s="134" t="s">
        <v>13</v>
      </c>
      <c r="B58" s="248" t="s">
        <v>50</v>
      </c>
      <c r="C58" s="135"/>
      <c r="D58" s="376" t="s">
        <v>2</v>
      </c>
      <c r="E58" s="376"/>
      <c r="F58" s="377" t="s">
        <v>51</v>
      </c>
      <c r="G58" s="377"/>
      <c r="H58" s="136"/>
      <c r="I58" s="255" t="s">
        <v>14</v>
      </c>
      <c r="J58" s="256" t="s">
        <v>63</v>
      </c>
      <c r="K58" s="257"/>
      <c r="L58" s="257"/>
      <c r="M58" s="257"/>
      <c r="N58" s="257"/>
      <c r="O58" s="258"/>
      <c r="P58" s="137"/>
      <c r="Q58" s="138"/>
      <c r="R58" s="138"/>
      <c r="S58" s="139"/>
    </row>
    <row r="59" spans="1:19" ht="15">
      <c r="A59" s="140"/>
      <c r="B59" s="249" t="s">
        <v>37</v>
      </c>
      <c r="C59" s="141"/>
      <c r="D59" s="142"/>
      <c r="E59" s="143" t="s">
        <v>15</v>
      </c>
      <c r="F59" s="142"/>
      <c r="G59" s="143" t="s">
        <v>15</v>
      </c>
      <c r="H59" s="139"/>
      <c r="I59" s="259"/>
      <c r="J59" s="260" t="s">
        <v>64</v>
      </c>
      <c r="K59" s="212"/>
      <c r="L59" s="212"/>
      <c r="M59" s="212"/>
      <c r="N59" s="212"/>
      <c r="O59" s="261" t="s">
        <v>15</v>
      </c>
      <c r="P59" s="145"/>
      <c r="Q59" s="146"/>
      <c r="R59" s="147"/>
      <c r="S59" s="148"/>
    </row>
    <row r="60" spans="1:19" ht="15.75" thickBot="1">
      <c r="A60" s="149"/>
      <c r="B60" s="150"/>
      <c r="C60" s="151"/>
      <c r="D60" s="142"/>
      <c r="E60" s="152"/>
      <c r="F60" s="142"/>
      <c r="G60" s="153"/>
      <c r="H60" s="139"/>
      <c r="I60" s="259"/>
      <c r="J60" s="262" t="s">
        <v>65</v>
      </c>
      <c r="K60" s="137"/>
      <c r="L60" s="137"/>
      <c r="M60" s="137"/>
      <c r="N60" s="137"/>
      <c r="O60" s="263"/>
      <c r="P60" s="137"/>
      <c r="Q60" s="138"/>
      <c r="R60" s="138"/>
      <c r="S60" s="139"/>
    </row>
    <row r="61" spans="1:19" ht="15.75" thickBot="1">
      <c r="A61" s="149"/>
      <c r="B61" s="250" t="s">
        <v>52</v>
      </c>
      <c r="C61" s="154"/>
      <c r="D61" s="155">
        <f>D55</f>
        <v>90</v>
      </c>
      <c r="E61" s="156">
        <v>1</v>
      </c>
      <c r="F61" s="157">
        <f>N55</f>
        <v>2546</v>
      </c>
      <c r="G61" s="156">
        <v>1</v>
      </c>
      <c r="H61" s="139"/>
      <c r="I61" s="378" t="s">
        <v>66</v>
      </c>
      <c r="J61" s="378"/>
      <c r="K61" s="378"/>
      <c r="L61" s="378"/>
      <c r="M61" s="264"/>
      <c r="N61" s="264"/>
      <c r="O61" s="158"/>
      <c r="P61" s="159"/>
      <c r="Q61" s="160"/>
      <c r="R61" s="160"/>
      <c r="S61" s="139"/>
    </row>
    <row r="62" spans="1:19" ht="15.75" thickBot="1">
      <c r="A62" s="144">
        <v>1</v>
      </c>
      <c r="B62" s="251" t="s">
        <v>53</v>
      </c>
      <c r="C62" s="141"/>
      <c r="D62" s="379">
        <f>F62/S55</f>
        <v>46.48468185388845</v>
      </c>
      <c r="E62" s="380">
        <f>D62/D55</f>
        <v>0.516496465043205</v>
      </c>
      <c r="F62" s="381">
        <f>L55</f>
        <v>1315</v>
      </c>
      <c r="G62" s="380">
        <f>F62/N55</f>
        <v>0.516496465043205</v>
      </c>
      <c r="H62" s="139"/>
      <c r="I62" s="265">
        <v>1</v>
      </c>
      <c r="J62" s="266" t="s">
        <v>167</v>
      </c>
      <c r="K62" s="162"/>
      <c r="L62" s="162"/>
      <c r="M62" s="162"/>
      <c r="N62" s="162"/>
      <c r="O62" s="281">
        <v>1</v>
      </c>
      <c r="P62" s="162"/>
      <c r="Q62" s="163"/>
      <c r="R62" s="163"/>
      <c r="S62" s="164"/>
    </row>
    <row r="63" spans="1:19" ht="15">
      <c r="A63" s="165"/>
      <c r="B63" s="252" t="s">
        <v>54</v>
      </c>
      <c r="C63" s="166"/>
      <c r="D63" s="379"/>
      <c r="E63" s="380"/>
      <c r="F63" s="381"/>
      <c r="G63" s="380"/>
      <c r="H63" s="139"/>
      <c r="I63" s="267"/>
      <c r="J63" s="266"/>
      <c r="K63" s="266"/>
      <c r="L63" s="162"/>
      <c r="M63" s="162"/>
      <c r="N63" s="162"/>
      <c r="O63" s="161"/>
      <c r="P63" s="162"/>
      <c r="Q63" s="163"/>
      <c r="R63" s="163"/>
      <c r="S63" s="139"/>
    </row>
    <row r="64" spans="1:19" ht="15">
      <c r="A64" s="168">
        <v>2</v>
      </c>
      <c r="B64" s="253" t="s">
        <v>55</v>
      </c>
      <c r="C64" s="169"/>
      <c r="D64" s="181">
        <f>SUM(D23:D30)</f>
        <v>17.5</v>
      </c>
      <c r="E64" s="171">
        <f>D64/D55</f>
        <v>0.19444444444444445</v>
      </c>
      <c r="F64" s="172">
        <f>SUM(N23:N30)</f>
        <v>525</v>
      </c>
      <c r="G64" s="171">
        <f>F64/N55</f>
        <v>0.20620581304006286</v>
      </c>
      <c r="H64" s="139"/>
      <c r="I64" s="167"/>
      <c r="J64" s="139"/>
      <c r="K64" s="139"/>
      <c r="L64" s="139"/>
      <c r="M64" s="139"/>
      <c r="N64" s="139"/>
      <c r="O64" s="173"/>
      <c r="P64" s="162"/>
      <c r="Q64" s="163"/>
      <c r="R64" s="163"/>
      <c r="S64" s="139"/>
    </row>
    <row r="65" spans="1:19" ht="15">
      <c r="A65" s="174">
        <v>3</v>
      </c>
      <c r="B65" s="254" t="s">
        <v>56</v>
      </c>
      <c r="C65" s="175"/>
      <c r="D65" s="372">
        <f>F65/S55</f>
        <v>31.814611154752555</v>
      </c>
      <c r="E65" s="370">
        <f>D65/D55</f>
        <v>0.35349567949725064</v>
      </c>
      <c r="F65" s="371">
        <f>M55</f>
        <v>900</v>
      </c>
      <c r="G65" s="370">
        <f>F65/N55</f>
        <v>0.3534956794972506</v>
      </c>
      <c r="H65" s="139"/>
      <c r="I65" s="167"/>
      <c r="J65" s="365"/>
      <c r="K65" s="365"/>
      <c r="L65" s="365"/>
      <c r="M65" s="177"/>
      <c r="N65" s="177"/>
      <c r="O65" s="178"/>
      <c r="P65" s="179"/>
      <c r="Q65" s="180"/>
      <c r="R65" s="180"/>
      <c r="S65" s="139"/>
    </row>
    <row r="66" spans="1:19" ht="15">
      <c r="A66" s="165"/>
      <c r="B66" s="252" t="s">
        <v>57</v>
      </c>
      <c r="C66" s="166"/>
      <c r="D66" s="372"/>
      <c r="E66" s="370"/>
      <c r="F66" s="371"/>
      <c r="G66" s="370"/>
      <c r="H66" s="139"/>
      <c r="I66" s="167"/>
      <c r="J66" s="373"/>
      <c r="K66" s="373"/>
      <c r="L66" s="373"/>
      <c r="M66" s="177"/>
      <c r="N66" s="177"/>
      <c r="O66" s="178"/>
      <c r="P66" s="179"/>
      <c r="Q66" s="180"/>
      <c r="R66" s="180"/>
      <c r="S66" s="139"/>
    </row>
    <row r="67" spans="1:19" ht="15">
      <c r="A67" s="174">
        <v>4</v>
      </c>
      <c r="B67" s="254" t="s">
        <v>58</v>
      </c>
      <c r="C67" s="175"/>
      <c r="D67" s="369">
        <f>SUM(D14:D21)</f>
        <v>8</v>
      </c>
      <c r="E67" s="370">
        <f>D67/D55</f>
        <v>0.08888888888888889</v>
      </c>
      <c r="F67" s="371">
        <f>SUM(N14:N21)</f>
        <v>228</v>
      </c>
      <c r="G67" s="370">
        <f>F67/N55</f>
        <v>0.08955223880597014</v>
      </c>
      <c r="H67" s="139"/>
      <c r="I67" s="167"/>
      <c r="J67" s="365"/>
      <c r="K67" s="365"/>
      <c r="L67" s="365"/>
      <c r="M67" s="177"/>
      <c r="N67" s="177"/>
      <c r="O67" s="182"/>
      <c r="P67" s="179"/>
      <c r="Q67" s="180"/>
      <c r="R67" s="180"/>
      <c r="S67" s="139"/>
    </row>
    <row r="68" spans="1:19" ht="15">
      <c r="A68" s="165"/>
      <c r="B68" s="252" t="s">
        <v>59</v>
      </c>
      <c r="C68" s="166"/>
      <c r="D68" s="369"/>
      <c r="E68" s="370"/>
      <c r="F68" s="371"/>
      <c r="G68" s="370"/>
      <c r="H68" s="139"/>
      <c r="I68" s="167"/>
      <c r="J68" s="365"/>
      <c r="K68" s="365"/>
      <c r="L68" s="365"/>
      <c r="M68" s="177"/>
      <c r="N68" s="177"/>
      <c r="O68" s="182"/>
      <c r="P68" s="179"/>
      <c r="Q68" s="180"/>
      <c r="R68" s="180"/>
      <c r="S68" s="139"/>
    </row>
    <row r="69" spans="1:19" ht="15">
      <c r="A69" s="165">
        <v>5</v>
      </c>
      <c r="B69" s="252" t="s">
        <v>60</v>
      </c>
      <c r="C69" s="166"/>
      <c r="D69" s="183">
        <f>SUMIF(P15:P50,"h",D15:D50)</f>
        <v>5</v>
      </c>
      <c r="E69" s="184">
        <f>D69/D55</f>
        <v>0.05555555555555555</v>
      </c>
      <c r="F69" s="183">
        <f>SUMIF(P15:P50,"h",N15:N50)</f>
        <v>150</v>
      </c>
      <c r="G69" s="184">
        <f>F69/N55</f>
        <v>0.0589159465828751</v>
      </c>
      <c r="H69" s="139"/>
      <c r="I69" s="167"/>
      <c r="J69" s="176"/>
      <c r="K69" s="177"/>
      <c r="L69" s="177"/>
      <c r="M69" s="177"/>
      <c r="N69" s="177"/>
      <c r="O69" s="182"/>
      <c r="P69" s="179"/>
      <c r="Q69" s="180"/>
      <c r="R69" s="180"/>
      <c r="S69" s="139"/>
    </row>
    <row r="70" spans="1:19" ht="15">
      <c r="A70" s="185">
        <v>6</v>
      </c>
      <c r="B70" s="253" t="s">
        <v>61</v>
      </c>
      <c r="C70" s="169"/>
      <c r="D70" s="170">
        <f>SUMIF(O14:O49,"f",D14:D49)+SUMIF(O14:O49,"o/f",D14:D49)</f>
        <v>51</v>
      </c>
      <c r="E70" s="171">
        <f>D70/D55</f>
        <v>0.5666666666666667</v>
      </c>
      <c r="F70" s="170">
        <f>SUMIF(O14:O49,"f",N14:N49)+SUMIF(O14:O49,"o/f",N14:N49)</f>
        <v>1388</v>
      </c>
      <c r="G70" s="171">
        <f>F70/N55</f>
        <v>0.5451688923802043</v>
      </c>
      <c r="H70" s="139"/>
      <c r="I70" s="167"/>
      <c r="J70" s="365"/>
      <c r="K70" s="365"/>
      <c r="L70" s="365"/>
      <c r="M70" s="177"/>
      <c r="N70" s="177"/>
      <c r="O70" s="182"/>
      <c r="P70" s="179"/>
      <c r="Q70" s="180"/>
      <c r="R70" s="180"/>
      <c r="S70" s="139"/>
    </row>
    <row r="71" spans="1:19" ht="15">
      <c r="A71" s="186">
        <v>7</v>
      </c>
      <c r="B71" s="253" t="s">
        <v>62</v>
      </c>
      <c r="C71" s="169"/>
      <c r="D71" s="170">
        <f>D48</f>
        <v>6</v>
      </c>
      <c r="E71" s="171">
        <f>D71/D55</f>
        <v>0.06666666666666667</v>
      </c>
      <c r="F71" s="172">
        <f>N48</f>
        <v>160</v>
      </c>
      <c r="G71" s="171">
        <f>F71/N55</f>
        <v>0.06284367635506677</v>
      </c>
      <c r="I71" s="187"/>
      <c r="J71" s="366"/>
      <c r="K71" s="366"/>
      <c r="L71" s="366"/>
      <c r="M71" s="188"/>
      <c r="N71" s="188"/>
      <c r="O71" s="189"/>
      <c r="P71" s="179"/>
      <c r="Q71" s="180"/>
      <c r="R71" s="180"/>
      <c r="S71" s="139"/>
    </row>
    <row r="72" spans="1:19" ht="15.75" thickBot="1">
      <c r="A72" s="190"/>
      <c r="B72" s="191"/>
      <c r="C72" s="192"/>
      <c r="D72" s="193"/>
      <c r="E72" s="194"/>
      <c r="F72" s="195"/>
      <c r="G72" s="194"/>
      <c r="I72" s="367" t="s">
        <v>67</v>
      </c>
      <c r="J72" s="367"/>
      <c r="K72" s="367"/>
      <c r="L72" s="367"/>
      <c r="M72" s="196"/>
      <c r="N72" s="196"/>
      <c r="O72" s="197"/>
      <c r="P72" s="179"/>
      <c r="Q72" s="180"/>
      <c r="R72" s="180"/>
      <c r="S72" s="139"/>
    </row>
    <row r="74" spans="1:15" ht="15">
      <c r="A74" s="368" t="s">
        <v>68</v>
      </c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</row>
    <row r="75" spans="1:15" ht="15">
      <c r="A75" s="268" t="s">
        <v>69</v>
      </c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</row>
    <row r="76" spans="1:15" ht="15">
      <c r="A76" s="268" t="s">
        <v>70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</row>
    <row r="77" spans="1:15" ht="15">
      <c r="A77" s="268" t="s">
        <v>71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</row>
    <row r="78" spans="1:15" ht="15">
      <c r="A78" s="270" t="s">
        <v>72</v>
      </c>
      <c r="B78" s="271"/>
      <c r="C78" s="272"/>
      <c r="D78" s="271"/>
      <c r="E78" s="273"/>
      <c r="F78" s="271"/>
      <c r="G78" s="271"/>
      <c r="H78" s="271"/>
      <c r="I78" s="271"/>
      <c r="J78" s="271"/>
      <c r="K78" s="271"/>
      <c r="L78" s="271"/>
      <c r="M78" s="3"/>
      <c r="N78" s="3"/>
      <c r="O78" s="3"/>
    </row>
    <row r="79" spans="1:15" ht="15">
      <c r="A79" s="270" t="s">
        <v>73</v>
      </c>
      <c r="B79" s="271"/>
      <c r="C79" s="272"/>
      <c r="D79" s="271"/>
      <c r="E79" s="273"/>
      <c r="F79" s="271"/>
      <c r="G79" s="271"/>
      <c r="H79" s="271"/>
      <c r="I79" s="271"/>
      <c r="J79" s="271"/>
      <c r="K79" s="271"/>
      <c r="L79" s="271"/>
      <c r="M79" s="3"/>
      <c r="N79" s="3"/>
      <c r="O79" s="3"/>
    </row>
    <row r="80" spans="1:15" ht="15">
      <c r="A80" s="270" t="s">
        <v>74</v>
      </c>
      <c r="B80" s="271"/>
      <c r="C80" s="272"/>
      <c r="D80" s="271"/>
      <c r="E80" s="273"/>
      <c r="F80" s="271"/>
      <c r="G80" s="271"/>
      <c r="H80" s="271"/>
      <c r="I80" s="271"/>
      <c r="J80" s="271"/>
      <c r="K80" s="271"/>
      <c r="L80" s="271"/>
      <c r="M80" s="3"/>
      <c r="N80" s="3"/>
      <c r="O80" s="3"/>
    </row>
    <row r="81" spans="1:15" ht="15">
      <c r="A81" s="271"/>
      <c r="B81" s="271"/>
      <c r="C81" s="272"/>
      <c r="D81" s="271"/>
      <c r="E81" s="273"/>
      <c r="F81" s="271"/>
      <c r="G81" s="271"/>
      <c r="H81" s="271"/>
      <c r="I81" s="271"/>
      <c r="J81" s="271"/>
      <c r="K81" s="271"/>
      <c r="L81" s="271"/>
      <c r="M81" s="3"/>
      <c r="N81" s="3"/>
      <c r="O81" s="3"/>
    </row>
    <row r="82" spans="1:15" ht="15">
      <c r="A82" s="274" t="s">
        <v>75</v>
      </c>
      <c r="B82" s="271"/>
      <c r="C82" s="272"/>
      <c r="D82" s="271"/>
      <c r="E82" s="273"/>
      <c r="F82" s="271"/>
      <c r="G82" s="271"/>
      <c r="H82" s="271"/>
      <c r="I82" s="271"/>
      <c r="J82" s="271"/>
      <c r="K82" s="271"/>
      <c r="L82" s="271"/>
      <c r="M82" s="3"/>
      <c r="N82" s="3"/>
      <c r="O82" s="3"/>
    </row>
    <row r="83" spans="1:15" ht="15">
      <c r="A83" s="275" t="s">
        <v>76</v>
      </c>
      <c r="B83" s="271"/>
      <c r="C83" s="272"/>
      <c r="D83" s="271"/>
      <c r="E83" s="273"/>
      <c r="F83" s="271"/>
      <c r="G83" s="271"/>
      <c r="H83" s="271"/>
      <c r="I83" s="271"/>
      <c r="J83" s="271"/>
      <c r="K83" s="271"/>
      <c r="L83" s="271"/>
      <c r="M83" s="3"/>
      <c r="N83" s="3"/>
      <c r="O83" s="3"/>
    </row>
    <row r="84" spans="1:15" ht="15">
      <c r="A84" s="276" t="s">
        <v>77</v>
      </c>
      <c r="B84" s="271"/>
      <c r="C84" s="272"/>
      <c r="D84" s="271"/>
      <c r="E84" s="273"/>
      <c r="F84" s="271"/>
      <c r="G84" s="271"/>
      <c r="H84" s="271"/>
      <c r="I84" s="271"/>
      <c r="J84" s="271"/>
      <c r="K84" s="271"/>
      <c r="L84" s="271"/>
      <c r="M84" s="3"/>
      <c r="N84" s="3"/>
      <c r="O84" s="3"/>
    </row>
    <row r="85" spans="1:15" ht="15">
      <c r="A85" s="276" t="s">
        <v>78</v>
      </c>
      <c r="B85" s="271"/>
      <c r="C85" s="272"/>
      <c r="D85" s="271"/>
      <c r="E85" s="273"/>
      <c r="F85" s="271"/>
      <c r="G85" s="271"/>
      <c r="H85" s="271"/>
      <c r="I85" s="271"/>
      <c r="J85" s="271"/>
      <c r="K85" s="271"/>
      <c r="L85" s="271"/>
      <c r="M85" s="3"/>
      <c r="N85" s="3"/>
      <c r="O85" s="3"/>
    </row>
    <row r="86" spans="1:15" ht="15">
      <c r="A86" s="276" t="s">
        <v>79</v>
      </c>
      <c r="B86" s="271"/>
      <c r="C86" s="272"/>
      <c r="D86" s="271"/>
      <c r="E86" s="273"/>
      <c r="F86" s="271"/>
      <c r="G86" s="271"/>
      <c r="H86" s="271"/>
      <c r="I86" s="271"/>
      <c r="J86" s="271"/>
      <c r="K86" s="271"/>
      <c r="L86" s="271"/>
      <c r="M86" s="3"/>
      <c r="N86" s="3"/>
      <c r="O86" s="3"/>
    </row>
    <row r="87" spans="1:15" ht="15">
      <c r="A87" s="277" t="s">
        <v>80</v>
      </c>
      <c r="B87" s="271"/>
      <c r="C87" s="272"/>
      <c r="D87" s="271"/>
      <c r="E87" s="273"/>
      <c r="F87" s="271"/>
      <c r="G87" s="271"/>
      <c r="H87" s="271"/>
      <c r="I87" s="271"/>
      <c r="J87" s="271"/>
      <c r="K87" s="271"/>
      <c r="L87" s="271"/>
      <c r="M87" s="3"/>
      <c r="N87" s="3"/>
      <c r="O87" s="3"/>
    </row>
    <row r="88" spans="1:15" ht="15">
      <c r="A88" s="277" t="s">
        <v>81</v>
      </c>
      <c r="B88" s="271"/>
      <c r="C88" s="272"/>
      <c r="D88" s="271"/>
      <c r="E88" s="273"/>
      <c r="F88" s="271"/>
      <c r="G88" s="271"/>
      <c r="H88" s="271"/>
      <c r="I88" s="271"/>
      <c r="J88" s="271"/>
      <c r="K88" s="271"/>
      <c r="L88" s="271"/>
      <c r="M88" s="3"/>
      <c r="N88" s="3"/>
      <c r="O88" s="3"/>
    </row>
    <row r="89" spans="1:15" ht="15">
      <c r="A89" s="277"/>
      <c r="B89" s="271"/>
      <c r="C89" s="272"/>
      <c r="D89" s="271"/>
      <c r="E89" s="273"/>
      <c r="F89" s="271"/>
      <c r="G89" s="271"/>
      <c r="H89" s="271"/>
      <c r="I89" s="271"/>
      <c r="J89" s="271"/>
      <c r="K89" s="271"/>
      <c r="L89" s="271"/>
      <c r="M89" s="3"/>
      <c r="N89" s="3"/>
      <c r="O89" s="3"/>
    </row>
    <row r="90" spans="1:15" ht="15">
      <c r="A90" s="278" t="s">
        <v>82</v>
      </c>
      <c r="B90" s="271"/>
      <c r="C90" s="272"/>
      <c r="D90" s="271"/>
      <c r="E90" s="273"/>
      <c r="F90" s="271"/>
      <c r="G90" s="271"/>
      <c r="H90" s="271"/>
      <c r="I90" s="271"/>
      <c r="J90" s="271"/>
      <c r="K90" s="271"/>
      <c r="L90" s="271"/>
      <c r="M90" s="3"/>
      <c r="N90" s="3"/>
      <c r="O90" s="3"/>
    </row>
    <row r="91" spans="1:15" ht="15">
      <c r="A91" s="277" t="s">
        <v>83</v>
      </c>
      <c r="B91" s="271"/>
      <c r="C91" s="272"/>
      <c r="D91" s="271"/>
      <c r="E91" s="273"/>
      <c r="F91" s="271"/>
      <c r="G91" s="271"/>
      <c r="H91" s="271"/>
      <c r="I91" s="271"/>
      <c r="J91" s="271"/>
      <c r="K91" s="271"/>
      <c r="L91" s="271"/>
      <c r="M91" s="3"/>
      <c r="N91" s="3"/>
      <c r="O91" s="3"/>
    </row>
    <row r="92" spans="1:15" ht="15">
      <c r="A92" s="277" t="s">
        <v>84</v>
      </c>
      <c r="B92" s="271"/>
      <c r="C92" s="272"/>
      <c r="D92" s="271"/>
      <c r="E92" s="273"/>
      <c r="F92" s="271"/>
      <c r="G92" s="271"/>
      <c r="H92" s="271"/>
      <c r="I92" s="271"/>
      <c r="J92" s="271"/>
      <c r="K92" s="271"/>
      <c r="L92" s="271"/>
      <c r="M92" s="3"/>
      <c r="N92" s="3"/>
      <c r="O92" s="3"/>
    </row>
    <row r="93" spans="1:15" ht="15">
      <c r="A93" s="277" t="s">
        <v>85</v>
      </c>
      <c r="B93" s="271"/>
      <c r="C93" s="272"/>
      <c r="D93" s="271"/>
      <c r="E93" s="273"/>
      <c r="F93" s="271"/>
      <c r="G93" s="271"/>
      <c r="H93" s="271"/>
      <c r="I93" s="271"/>
      <c r="J93" s="271"/>
      <c r="K93" s="271"/>
      <c r="L93" s="271"/>
      <c r="M93" s="3"/>
      <c r="N93" s="3"/>
      <c r="O93" s="3"/>
    </row>
    <row r="94" spans="1:15" ht="15">
      <c r="A94" s="271"/>
      <c r="B94" s="271"/>
      <c r="C94" s="272"/>
      <c r="D94" s="271"/>
      <c r="E94" s="273"/>
      <c r="F94" s="271"/>
      <c r="G94" s="271"/>
      <c r="H94" s="271"/>
      <c r="I94" s="271"/>
      <c r="J94" s="271"/>
      <c r="K94" s="271"/>
      <c r="L94" s="271"/>
      <c r="M94" s="3"/>
      <c r="N94" s="3"/>
      <c r="O94" s="3"/>
    </row>
    <row r="95" spans="1:15" ht="15">
      <c r="A95" s="278" t="s">
        <v>86</v>
      </c>
      <c r="B95" s="271"/>
      <c r="C95" s="272"/>
      <c r="D95" s="271"/>
      <c r="E95" s="273"/>
      <c r="F95" s="271"/>
      <c r="G95" s="271"/>
      <c r="H95" s="271"/>
      <c r="I95" s="271"/>
      <c r="J95" s="271"/>
      <c r="K95" s="271"/>
      <c r="L95" s="271"/>
      <c r="M95" s="3"/>
      <c r="N95" s="3"/>
      <c r="O95" s="3"/>
    </row>
    <row r="96" spans="1:15" ht="15">
      <c r="A96" s="277" t="s">
        <v>87</v>
      </c>
      <c r="B96" s="271"/>
      <c r="C96" s="272"/>
      <c r="D96" s="271"/>
      <c r="E96" s="273"/>
      <c r="F96" s="271"/>
      <c r="G96" s="271"/>
      <c r="H96" s="271"/>
      <c r="I96" s="271"/>
      <c r="J96" s="271"/>
      <c r="K96" s="271"/>
      <c r="L96" s="271"/>
      <c r="M96" s="3"/>
      <c r="N96" s="3"/>
      <c r="O96" s="3"/>
    </row>
    <row r="97" spans="1:15" ht="15">
      <c r="A97" s="277" t="s">
        <v>88</v>
      </c>
      <c r="B97" s="271"/>
      <c r="C97" s="272"/>
      <c r="D97" s="271"/>
      <c r="E97" s="273"/>
      <c r="F97" s="271"/>
      <c r="G97" s="271"/>
      <c r="H97" s="271"/>
      <c r="I97" s="271"/>
      <c r="J97" s="271"/>
      <c r="K97" s="271"/>
      <c r="L97" s="271"/>
      <c r="M97" s="3"/>
      <c r="N97" s="3"/>
      <c r="O97" s="3"/>
    </row>
    <row r="98" spans="1:15" ht="15">
      <c r="A98" s="277" t="s">
        <v>89</v>
      </c>
      <c r="B98" s="271"/>
      <c r="C98" s="272"/>
      <c r="D98" s="271"/>
      <c r="E98" s="273"/>
      <c r="F98" s="271"/>
      <c r="G98" s="271"/>
      <c r="H98" s="271"/>
      <c r="I98" s="271"/>
      <c r="J98" s="271"/>
      <c r="K98" s="271"/>
      <c r="L98" s="271"/>
      <c r="M98" s="3"/>
      <c r="N98" s="3"/>
      <c r="O98" s="3"/>
    </row>
  </sheetData>
  <sheetProtection/>
  <mergeCells count="25">
    <mergeCell ref="T8:AH8"/>
    <mergeCell ref="B13:I13"/>
    <mergeCell ref="D58:E58"/>
    <mergeCell ref="F58:G58"/>
    <mergeCell ref="I61:L61"/>
    <mergeCell ref="D62:D63"/>
    <mergeCell ref="E62:E63"/>
    <mergeCell ref="F62:F63"/>
    <mergeCell ref="G62:G63"/>
    <mergeCell ref="D65:D66"/>
    <mergeCell ref="E65:E66"/>
    <mergeCell ref="F65:F66"/>
    <mergeCell ref="G65:G66"/>
    <mergeCell ref="J65:L65"/>
    <mergeCell ref="J66:L66"/>
    <mergeCell ref="J70:L70"/>
    <mergeCell ref="J71:L71"/>
    <mergeCell ref="I72:L72"/>
    <mergeCell ref="A74:O74"/>
    <mergeCell ref="D67:D68"/>
    <mergeCell ref="E67:E68"/>
    <mergeCell ref="F67:F68"/>
    <mergeCell ref="G67:G68"/>
    <mergeCell ref="J67:L67"/>
    <mergeCell ref="J68:L68"/>
  </mergeCells>
  <printOptions/>
  <pageMargins left="0.7" right="0.7" top="0.75" bottom="0.75" header="0.3" footer="0.3"/>
  <pageSetup fitToHeight="0" horizontalDpi="600" verticalDpi="600" orientation="landscape" paperSize="9" r:id="rId1"/>
  <headerFooter>
    <oddHeader>&amp;RZałącznik nr 12 do Uchwały nr 18 Rady WMiI z dnia 19 marca 2019 roku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6"/>
  <sheetViews>
    <sheetView workbookViewId="0" topLeftCell="A1">
      <selection activeCell="L3" sqref="L3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4" width="6.7109375" style="0" customWidth="1"/>
    <col min="15" max="15" width="7.140625" style="0" bestFit="1" customWidth="1"/>
    <col min="16" max="16" width="5.8515625" style="3" hidden="1" customWidth="1"/>
    <col min="17" max="17" width="2.00390625" style="4" hidden="1" customWidth="1"/>
    <col min="18" max="18" width="12.00390625" style="4" hidden="1" customWidth="1"/>
    <col min="19" max="19" width="4.7109375" style="0" customWidth="1"/>
  </cols>
  <sheetData>
    <row r="1" spans="1:16" ht="15.75">
      <c r="A1" s="198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6"/>
    </row>
    <row r="3" spans="1:16" ht="15.75">
      <c r="A3" s="2"/>
      <c r="B3" s="237" t="s">
        <v>16</v>
      </c>
      <c r="C3" s="9"/>
      <c r="D3" s="2"/>
      <c r="F3" s="2"/>
      <c r="G3" s="2"/>
      <c r="H3" s="2"/>
      <c r="I3" s="2"/>
      <c r="J3" s="2"/>
      <c r="K3" s="2"/>
      <c r="L3" s="2" t="s">
        <v>168</v>
      </c>
      <c r="M3" s="2"/>
      <c r="N3" s="2"/>
      <c r="O3" s="2"/>
      <c r="P3" s="6"/>
    </row>
    <row r="4" spans="2:16" ht="15.75">
      <c r="B4" s="238" t="s">
        <v>17</v>
      </c>
      <c r="C4"/>
      <c r="E4"/>
      <c r="P4" s="6"/>
    </row>
    <row r="5" spans="2:16" ht="15.75">
      <c r="B5" s="238" t="s">
        <v>18</v>
      </c>
      <c r="C5"/>
      <c r="E5"/>
      <c r="P5" s="6"/>
    </row>
    <row r="6" spans="2:16" ht="15.75">
      <c r="B6" s="238" t="s">
        <v>19</v>
      </c>
      <c r="C6"/>
      <c r="E6"/>
      <c r="P6" s="6"/>
    </row>
    <row r="7" spans="2:16" ht="15.75">
      <c r="B7" s="238" t="s">
        <v>166</v>
      </c>
      <c r="C7"/>
      <c r="E7"/>
      <c r="P7" s="6"/>
    </row>
    <row r="8" spans="2:16" ht="15.75">
      <c r="B8" s="10"/>
      <c r="C8"/>
      <c r="E8"/>
      <c r="P8" s="6"/>
    </row>
    <row r="9" spans="1:16" ht="15">
      <c r="A9" s="240" t="s">
        <v>24</v>
      </c>
      <c r="B9" s="241" t="s">
        <v>25</v>
      </c>
      <c r="C9" s="11"/>
      <c r="D9" s="11" t="s">
        <v>27</v>
      </c>
      <c r="E9" s="242" t="s">
        <v>26</v>
      </c>
      <c r="F9" s="245" t="s">
        <v>29</v>
      </c>
      <c r="G9" s="12"/>
      <c r="H9" s="12"/>
      <c r="I9" s="12"/>
      <c r="J9" s="12"/>
      <c r="K9" s="12"/>
      <c r="L9" s="12"/>
      <c r="M9" s="12"/>
      <c r="N9" s="12"/>
      <c r="O9" s="13"/>
      <c r="P9" s="14"/>
    </row>
    <row r="10" spans="1:16" ht="15">
      <c r="A10" s="15"/>
      <c r="B10" s="16"/>
      <c r="C10" s="243" t="s">
        <v>1</v>
      </c>
      <c r="D10" s="17" t="s">
        <v>2</v>
      </c>
      <c r="E10" s="244" t="s">
        <v>28</v>
      </c>
      <c r="F10" s="18"/>
      <c r="G10" s="18"/>
      <c r="H10" s="18"/>
      <c r="I10" s="19"/>
      <c r="J10" s="19"/>
      <c r="K10" s="19"/>
      <c r="L10" s="19"/>
      <c r="M10" s="19"/>
      <c r="N10" s="19"/>
      <c r="O10" s="19"/>
      <c r="P10" s="20"/>
    </row>
    <row r="11" spans="1:16" ht="15">
      <c r="A11" s="15"/>
      <c r="B11" s="21"/>
      <c r="C11" s="22"/>
      <c r="D11" s="15"/>
      <c r="E11" s="244" t="s">
        <v>1</v>
      </c>
      <c r="F11" s="31" t="s">
        <v>30</v>
      </c>
      <c r="G11" s="52" t="s">
        <v>31</v>
      </c>
      <c r="H11" s="52" t="s">
        <v>3</v>
      </c>
      <c r="I11" s="52" t="s">
        <v>32</v>
      </c>
      <c r="J11" s="52" t="s">
        <v>33</v>
      </c>
      <c r="K11" s="52" t="s">
        <v>34</v>
      </c>
      <c r="L11" s="52" t="s">
        <v>35</v>
      </c>
      <c r="M11" s="52" t="s">
        <v>36</v>
      </c>
      <c r="N11" s="24" t="s">
        <v>37</v>
      </c>
      <c r="O11" s="24" t="s">
        <v>4</v>
      </c>
      <c r="P11" s="25" t="s">
        <v>38</v>
      </c>
    </row>
    <row r="12" spans="1:16" ht="15">
      <c r="A12" s="15"/>
      <c r="B12" s="16"/>
      <c r="C12" s="26"/>
      <c r="D12" s="15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5"/>
    </row>
    <row r="13" spans="1:16" ht="16.5" thickBot="1">
      <c r="A13" s="23"/>
      <c r="B13" s="375" t="s">
        <v>39</v>
      </c>
      <c r="C13" s="375"/>
      <c r="D13" s="375"/>
      <c r="E13" s="375"/>
      <c r="F13" s="375"/>
      <c r="G13" s="375"/>
      <c r="H13" s="375"/>
      <c r="I13" s="375"/>
      <c r="J13" s="29"/>
      <c r="K13" s="29"/>
      <c r="L13" s="29"/>
      <c r="M13" s="29"/>
      <c r="N13" s="29"/>
      <c r="O13" s="29"/>
      <c r="P13" s="30"/>
    </row>
    <row r="14" spans="1:18" ht="15">
      <c r="A14" s="31">
        <v>1</v>
      </c>
      <c r="B14" s="58" t="s">
        <v>94</v>
      </c>
      <c r="C14" s="32">
        <v>1</v>
      </c>
      <c r="D14" s="33">
        <v>0.25</v>
      </c>
      <c r="E14" s="34" t="s">
        <v>5</v>
      </c>
      <c r="F14" s="35">
        <v>2</v>
      </c>
      <c r="G14" s="36"/>
      <c r="H14" s="37"/>
      <c r="I14" s="38">
        <v>0</v>
      </c>
      <c r="J14" s="39">
        <v>3</v>
      </c>
      <c r="K14" s="39">
        <f aca="true" t="shared" si="0" ref="K14:K21">F14+G14+H14</f>
        <v>2</v>
      </c>
      <c r="L14" s="39">
        <f aca="true" t="shared" si="1" ref="L14:L21">F14+G14+H14+I14</f>
        <v>2</v>
      </c>
      <c r="M14" s="39">
        <v>0</v>
      </c>
      <c r="N14" s="39">
        <f aca="true" t="shared" si="2" ref="N14:N21">J14+L14</f>
        <v>5</v>
      </c>
      <c r="O14" s="40" t="s">
        <v>6</v>
      </c>
      <c r="P14" s="41"/>
      <c r="Q14" s="4">
        <f aca="true" t="shared" si="3" ref="Q14:Q21">IF(E14="Egz.",1,0)</f>
        <v>0</v>
      </c>
      <c r="R14" s="4">
        <f aca="true" t="shared" si="4" ref="R14:R21">N14/D14</f>
        <v>20</v>
      </c>
    </row>
    <row r="15" spans="1:18" ht="15">
      <c r="A15" s="31">
        <v>2</v>
      </c>
      <c r="B15" s="58" t="s">
        <v>95</v>
      </c>
      <c r="C15" s="32">
        <v>1</v>
      </c>
      <c r="D15" s="33">
        <v>0.25</v>
      </c>
      <c r="E15" s="34" t="s">
        <v>5</v>
      </c>
      <c r="F15" s="42">
        <v>2</v>
      </c>
      <c r="G15" s="43"/>
      <c r="H15" s="44"/>
      <c r="I15" s="45">
        <v>0</v>
      </c>
      <c r="J15" s="46">
        <v>3</v>
      </c>
      <c r="K15" s="46">
        <f t="shared" si="0"/>
        <v>2</v>
      </c>
      <c r="L15" s="46">
        <f t="shared" si="1"/>
        <v>2</v>
      </c>
      <c r="M15" s="46">
        <v>0</v>
      </c>
      <c r="N15" s="46">
        <f t="shared" si="2"/>
        <v>5</v>
      </c>
      <c r="O15" s="47" t="s">
        <v>6</v>
      </c>
      <c r="P15" s="41"/>
      <c r="Q15" s="4">
        <f t="shared" si="3"/>
        <v>0</v>
      </c>
      <c r="R15" s="4">
        <f t="shared" si="4"/>
        <v>20</v>
      </c>
    </row>
    <row r="16" spans="1:18" ht="15">
      <c r="A16" s="31">
        <v>3</v>
      </c>
      <c r="B16" s="58" t="s">
        <v>96</v>
      </c>
      <c r="C16" s="32">
        <v>1</v>
      </c>
      <c r="D16" s="33">
        <v>0.5</v>
      </c>
      <c r="E16" s="34" t="s">
        <v>5</v>
      </c>
      <c r="F16" s="42">
        <v>4</v>
      </c>
      <c r="G16" s="43"/>
      <c r="H16" s="44"/>
      <c r="I16" s="45">
        <v>0</v>
      </c>
      <c r="J16" s="46">
        <v>6</v>
      </c>
      <c r="K16" s="46">
        <f t="shared" si="0"/>
        <v>4</v>
      </c>
      <c r="L16" s="46">
        <f t="shared" si="1"/>
        <v>4</v>
      </c>
      <c r="M16" s="46">
        <v>0</v>
      </c>
      <c r="N16" s="46">
        <f t="shared" si="2"/>
        <v>10</v>
      </c>
      <c r="O16" s="47" t="s">
        <v>6</v>
      </c>
      <c r="P16" s="41"/>
      <c r="Q16" s="4">
        <f t="shared" si="3"/>
        <v>0</v>
      </c>
      <c r="R16" s="4">
        <f t="shared" si="4"/>
        <v>20</v>
      </c>
    </row>
    <row r="17" spans="1:18" ht="15">
      <c r="A17" s="31">
        <v>4</v>
      </c>
      <c r="B17" s="58" t="s">
        <v>97</v>
      </c>
      <c r="C17" s="48">
        <v>1</v>
      </c>
      <c r="D17" s="33">
        <v>0.5</v>
      </c>
      <c r="E17" s="34" t="s">
        <v>5</v>
      </c>
      <c r="F17" s="42">
        <v>4</v>
      </c>
      <c r="G17" s="43"/>
      <c r="H17" s="44"/>
      <c r="I17" s="45">
        <v>4</v>
      </c>
      <c r="J17" s="46">
        <v>6</v>
      </c>
      <c r="K17" s="46">
        <f t="shared" si="0"/>
        <v>4</v>
      </c>
      <c r="L17" s="46">
        <f t="shared" si="1"/>
        <v>8</v>
      </c>
      <c r="M17" s="46">
        <v>0</v>
      </c>
      <c r="N17" s="46">
        <f t="shared" si="2"/>
        <v>14</v>
      </c>
      <c r="O17" s="47" t="s">
        <v>6</v>
      </c>
      <c r="P17" s="41"/>
      <c r="Q17" s="4">
        <f t="shared" si="3"/>
        <v>0</v>
      </c>
      <c r="R17" s="4">
        <f t="shared" si="4"/>
        <v>28</v>
      </c>
    </row>
    <row r="18" spans="1:18" ht="15">
      <c r="A18" s="31">
        <v>5</v>
      </c>
      <c r="B18" s="49" t="s">
        <v>98</v>
      </c>
      <c r="C18" s="50">
        <v>1</v>
      </c>
      <c r="D18" s="33">
        <v>2</v>
      </c>
      <c r="E18" s="34" t="s">
        <v>7</v>
      </c>
      <c r="F18" s="42">
        <v>30</v>
      </c>
      <c r="G18" s="43"/>
      <c r="H18" s="44"/>
      <c r="I18" s="45">
        <v>1</v>
      </c>
      <c r="J18" s="46">
        <v>29</v>
      </c>
      <c r="K18" s="46">
        <f t="shared" si="0"/>
        <v>30</v>
      </c>
      <c r="L18" s="46">
        <f t="shared" si="1"/>
        <v>31</v>
      </c>
      <c r="M18" s="46">
        <v>0</v>
      </c>
      <c r="N18" s="46">
        <f t="shared" si="2"/>
        <v>60</v>
      </c>
      <c r="O18" s="47" t="s">
        <v>8</v>
      </c>
      <c r="P18" s="41" t="s">
        <v>9</v>
      </c>
      <c r="Q18" s="4">
        <f t="shared" si="3"/>
        <v>0</v>
      </c>
      <c r="R18" s="4">
        <f t="shared" si="4"/>
        <v>30</v>
      </c>
    </row>
    <row r="19" spans="1:18" ht="15">
      <c r="A19" s="51">
        <v>6</v>
      </c>
      <c r="B19" s="52" t="s">
        <v>100</v>
      </c>
      <c r="C19" s="50">
        <v>1</v>
      </c>
      <c r="D19" s="33">
        <v>2</v>
      </c>
      <c r="E19" s="34" t="s">
        <v>7</v>
      </c>
      <c r="F19" s="42"/>
      <c r="G19" s="43">
        <v>30</v>
      </c>
      <c r="H19" s="44"/>
      <c r="I19" s="45">
        <v>1</v>
      </c>
      <c r="J19" s="46">
        <v>29</v>
      </c>
      <c r="K19" s="46">
        <f>F19+G19+H19</f>
        <v>30</v>
      </c>
      <c r="L19" s="46">
        <f>F19+G19+H19+I19</f>
        <v>31</v>
      </c>
      <c r="M19" s="46">
        <v>30</v>
      </c>
      <c r="N19" s="46">
        <f>J19+L19</f>
        <v>60</v>
      </c>
      <c r="O19" s="47" t="s">
        <v>6</v>
      </c>
      <c r="P19" s="41"/>
      <c r="Q19" s="4">
        <f>IF(E19="Egz.",1,0)</f>
        <v>0</v>
      </c>
      <c r="R19" s="4">
        <f>N19/D19</f>
        <v>30</v>
      </c>
    </row>
    <row r="20" spans="1:18" ht="15">
      <c r="A20" s="31">
        <v>7</v>
      </c>
      <c r="B20" s="49" t="s">
        <v>101</v>
      </c>
      <c r="C20" s="50">
        <v>2</v>
      </c>
      <c r="D20" s="33">
        <v>0.5</v>
      </c>
      <c r="E20" s="34" t="s">
        <v>5</v>
      </c>
      <c r="F20" s="42">
        <v>4</v>
      </c>
      <c r="G20" s="43"/>
      <c r="H20" s="44"/>
      <c r="I20" s="45">
        <v>4</v>
      </c>
      <c r="J20" s="46">
        <v>6</v>
      </c>
      <c r="K20" s="46">
        <f>F20+G20+H20</f>
        <v>4</v>
      </c>
      <c r="L20" s="46">
        <f>F20+G20+H20+I20</f>
        <v>8</v>
      </c>
      <c r="M20" s="46">
        <v>0</v>
      </c>
      <c r="N20" s="46">
        <f>J20+L20</f>
        <v>14</v>
      </c>
      <c r="O20" s="47" t="s">
        <v>6</v>
      </c>
      <c r="P20" s="41"/>
      <c r="Q20" s="4">
        <f>IF(E20="Egz.",1,0)</f>
        <v>0</v>
      </c>
      <c r="R20" s="4">
        <f>N20/D20</f>
        <v>28</v>
      </c>
    </row>
    <row r="21" spans="1:18" ht="15">
      <c r="A21" s="31">
        <v>8</v>
      </c>
      <c r="B21" s="49" t="s">
        <v>99</v>
      </c>
      <c r="C21" s="50">
        <v>2</v>
      </c>
      <c r="D21" s="33">
        <v>2</v>
      </c>
      <c r="E21" s="34" t="s">
        <v>7</v>
      </c>
      <c r="F21" s="42">
        <v>30</v>
      </c>
      <c r="G21" s="43"/>
      <c r="H21" s="44"/>
      <c r="I21" s="45">
        <v>1</v>
      </c>
      <c r="J21" s="46">
        <v>29</v>
      </c>
      <c r="K21" s="46">
        <f t="shared" si="0"/>
        <v>30</v>
      </c>
      <c r="L21" s="46">
        <f t="shared" si="1"/>
        <v>31</v>
      </c>
      <c r="M21" s="46">
        <v>0</v>
      </c>
      <c r="N21" s="46">
        <f t="shared" si="2"/>
        <v>60</v>
      </c>
      <c r="O21" s="47" t="s">
        <v>8</v>
      </c>
      <c r="P21" s="41" t="s">
        <v>9</v>
      </c>
      <c r="Q21" s="4">
        <f t="shared" si="3"/>
        <v>0</v>
      </c>
      <c r="R21" s="4">
        <f t="shared" si="4"/>
        <v>30</v>
      </c>
    </row>
    <row r="22" spans="1:16" ht="16.5" thickBot="1">
      <c r="A22" s="51"/>
      <c r="B22" s="53" t="s">
        <v>40</v>
      </c>
      <c r="C22" s="54"/>
      <c r="D22" s="54"/>
      <c r="E22" s="55"/>
      <c r="F22" s="54"/>
      <c r="G22" s="54"/>
      <c r="H22" s="54"/>
      <c r="I22" s="54"/>
      <c r="J22" s="54"/>
      <c r="K22" s="56"/>
      <c r="L22" s="54"/>
      <c r="M22" s="54"/>
      <c r="N22" s="54"/>
      <c r="O22" s="54"/>
      <c r="P22" s="54"/>
    </row>
    <row r="23" spans="1:18" ht="15">
      <c r="A23" s="57">
        <v>1</v>
      </c>
      <c r="B23" s="58" t="s">
        <v>102</v>
      </c>
      <c r="C23" s="50">
        <v>1</v>
      </c>
      <c r="D23" s="59">
        <v>3</v>
      </c>
      <c r="E23" s="60" t="s">
        <v>0</v>
      </c>
      <c r="F23" s="61">
        <v>15</v>
      </c>
      <c r="G23" s="62"/>
      <c r="H23" s="63">
        <v>30</v>
      </c>
      <c r="I23" s="64">
        <v>3</v>
      </c>
      <c r="J23" s="65">
        <v>42</v>
      </c>
      <c r="K23" s="39">
        <f>F23+G23+H23</f>
        <v>45</v>
      </c>
      <c r="L23" s="39">
        <f>F23+G23+H23+I23</f>
        <v>48</v>
      </c>
      <c r="M23" s="39">
        <v>30</v>
      </c>
      <c r="N23" s="39">
        <f>J23+L23</f>
        <v>90</v>
      </c>
      <c r="O23" s="66" t="s">
        <v>6</v>
      </c>
      <c r="P23" s="41"/>
      <c r="Q23" s="4">
        <f>IF(E23="Egz.",1,0)</f>
        <v>1</v>
      </c>
      <c r="R23" s="4">
        <f>N23/D23</f>
        <v>30</v>
      </c>
    </row>
    <row r="24" spans="1:18" ht="15">
      <c r="A24" s="57">
        <v>2</v>
      </c>
      <c r="B24" s="58" t="s">
        <v>103</v>
      </c>
      <c r="C24" s="50">
        <v>1</v>
      </c>
      <c r="D24" s="33">
        <v>3.5</v>
      </c>
      <c r="E24" s="34" t="s">
        <v>0</v>
      </c>
      <c r="F24" s="42">
        <v>30</v>
      </c>
      <c r="G24" s="43"/>
      <c r="H24" s="67">
        <v>30</v>
      </c>
      <c r="I24" s="45">
        <v>2</v>
      </c>
      <c r="J24" s="46">
        <v>43</v>
      </c>
      <c r="K24" s="46">
        <f>F24+G24+H24</f>
        <v>60</v>
      </c>
      <c r="L24" s="46">
        <f>F24+G24+H24+I24</f>
        <v>62</v>
      </c>
      <c r="M24" s="46">
        <v>30</v>
      </c>
      <c r="N24" s="46">
        <f>J24+L24</f>
        <v>105</v>
      </c>
      <c r="O24" s="47" t="s">
        <v>8</v>
      </c>
      <c r="P24" s="41" t="s">
        <v>10</v>
      </c>
      <c r="Q24" s="4">
        <f>IF(E24="Egz.",1,0)</f>
        <v>1</v>
      </c>
      <c r="R24" s="4">
        <f>N24/D24</f>
        <v>30</v>
      </c>
    </row>
    <row r="25" spans="1:16" ht="15">
      <c r="A25" s="57"/>
      <c r="B25" s="58" t="s">
        <v>104</v>
      </c>
      <c r="C25" s="50"/>
      <c r="D25" s="33"/>
      <c r="E25" s="34"/>
      <c r="F25" s="42"/>
      <c r="G25" s="43"/>
      <c r="H25" s="67"/>
      <c r="I25" s="45"/>
      <c r="J25" s="46"/>
      <c r="K25" s="46"/>
      <c r="L25" s="46"/>
      <c r="M25" s="46"/>
      <c r="N25" s="46"/>
      <c r="O25" s="47"/>
      <c r="P25" s="41"/>
    </row>
    <row r="26" spans="1:16" ht="15">
      <c r="A26" s="57"/>
      <c r="B26" s="58" t="s">
        <v>105</v>
      </c>
      <c r="C26" s="50"/>
      <c r="D26" s="59"/>
      <c r="E26" s="60"/>
      <c r="F26" s="68"/>
      <c r="G26" s="69"/>
      <c r="H26" s="70"/>
      <c r="I26" s="71"/>
      <c r="J26" s="72"/>
      <c r="K26" s="46"/>
      <c r="L26" s="46"/>
      <c r="M26" s="46"/>
      <c r="N26" s="46"/>
      <c r="O26" s="73"/>
      <c r="P26" s="41"/>
    </row>
    <row r="27" spans="1:18" ht="15">
      <c r="A27" s="57">
        <v>3</v>
      </c>
      <c r="B27" s="58" t="s">
        <v>106</v>
      </c>
      <c r="C27" s="74">
        <v>1</v>
      </c>
      <c r="D27" s="59">
        <v>1</v>
      </c>
      <c r="E27" s="60" t="s">
        <v>7</v>
      </c>
      <c r="F27" s="68">
        <v>15</v>
      </c>
      <c r="G27" s="69"/>
      <c r="H27" s="70"/>
      <c r="I27" s="71">
        <v>0</v>
      </c>
      <c r="J27" s="72">
        <v>15</v>
      </c>
      <c r="K27" s="46">
        <f>F27+G27+H27</f>
        <v>15</v>
      </c>
      <c r="L27" s="46">
        <f>F27+G27+H27+I27</f>
        <v>15</v>
      </c>
      <c r="M27" s="46">
        <v>0</v>
      </c>
      <c r="N27" s="46">
        <f>J27+L27</f>
        <v>30</v>
      </c>
      <c r="O27" s="73" t="s">
        <v>6</v>
      </c>
      <c r="P27" s="41" t="s">
        <v>9</v>
      </c>
      <c r="Q27" s="4">
        <f>IF(E27="Egz.",1,0)</f>
        <v>0</v>
      </c>
      <c r="R27" s="4">
        <f>N27/D27</f>
        <v>30</v>
      </c>
    </row>
    <row r="28" spans="1:18" ht="15">
      <c r="A28" s="57">
        <v>4</v>
      </c>
      <c r="B28" s="58" t="s">
        <v>109</v>
      </c>
      <c r="C28" s="74">
        <v>2</v>
      </c>
      <c r="D28" s="59">
        <v>3</v>
      </c>
      <c r="E28" s="60" t="s">
        <v>7</v>
      </c>
      <c r="F28" s="68">
        <v>15</v>
      </c>
      <c r="G28" s="69"/>
      <c r="H28" s="70">
        <v>30</v>
      </c>
      <c r="I28" s="71">
        <v>3</v>
      </c>
      <c r="J28" s="72">
        <v>42</v>
      </c>
      <c r="K28" s="46">
        <f>F28+G28+H28</f>
        <v>45</v>
      </c>
      <c r="L28" s="46">
        <f>F28+G28+H28+I28</f>
        <v>48</v>
      </c>
      <c r="M28" s="46">
        <v>30</v>
      </c>
      <c r="N28" s="46">
        <f>J28+L28</f>
        <v>90</v>
      </c>
      <c r="O28" s="73" t="s">
        <v>6</v>
      </c>
      <c r="P28" s="41"/>
      <c r="Q28" s="4">
        <f>IF(E28="Egz.",1,0)</f>
        <v>0</v>
      </c>
      <c r="R28" s="4">
        <f>N28/D28</f>
        <v>30</v>
      </c>
    </row>
    <row r="29" spans="1:18" ht="15">
      <c r="A29" s="57">
        <v>5</v>
      </c>
      <c r="B29" s="58" t="s">
        <v>107</v>
      </c>
      <c r="C29" s="74">
        <v>2</v>
      </c>
      <c r="D29" s="59">
        <v>3</v>
      </c>
      <c r="E29" s="34" t="s">
        <v>7</v>
      </c>
      <c r="F29" s="68">
        <v>15</v>
      </c>
      <c r="G29" s="69"/>
      <c r="H29" s="70">
        <v>30</v>
      </c>
      <c r="I29" s="71">
        <v>3</v>
      </c>
      <c r="J29" s="72">
        <v>42</v>
      </c>
      <c r="K29" s="46">
        <f>F29+G29+H29</f>
        <v>45</v>
      </c>
      <c r="L29" s="46">
        <f>F29+G29+H29+I29</f>
        <v>48</v>
      </c>
      <c r="M29" s="46">
        <v>30</v>
      </c>
      <c r="N29" s="46">
        <f>J29+L29</f>
        <v>90</v>
      </c>
      <c r="O29" s="73" t="s">
        <v>6</v>
      </c>
      <c r="P29" s="41"/>
      <c r="Q29" s="4">
        <f>IF(E29="Egz.",1,0)</f>
        <v>0</v>
      </c>
      <c r="R29" s="4">
        <f>N29/D29</f>
        <v>30</v>
      </c>
    </row>
    <row r="30" spans="1:18" ht="15">
      <c r="A30" s="75">
        <v>6</v>
      </c>
      <c r="B30" s="58" t="s">
        <v>108</v>
      </c>
      <c r="C30" s="50">
        <v>2</v>
      </c>
      <c r="D30" s="33">
        <v>4</v>
      </c>
      <c r="E30" s="34" t="s">
        <v>0</v>
      </c>
      <c r="F30" s="42">
        <v>30</v>
      </c>
      <c r="G30" s="43"/>
      <c r="H30" s="67">
        <v>30</v>
      </c>
      <c r="I30" s="45">
        <v>5</v>
      </c>
      <c r="J30" s="46">
        <v>55</v>
      </c>
      <c r="K30" s="46">
        <f>F30+G30+H30</f>
        <v>60</v>
      </c>
      <c r="L30" s="46">
        <f>F30+G30+H30+I30</f>
        <v>65</v>
      </c>
      <c r="M30" s="46">
        <v>30</v>
      </c>
      <c r="N30" s="46">
        <f>J30+L30</f>
        <v>120</v>
      </c>
      <c r="O30" s="47" t="s">
        <v>6</v>
      </c>
      <c r="P30" s="41"/>
      <c r="Q30" s="4">
        <f>IF(E30="Egz.",1,0)</f>
        <v>1</v>
      </c>
      <c r="R30" s="4">
        <f>N30/D30</f>
        <v>30</v>
      </c>
    </row>
    <row r="31" spans="1:16" ht="16.5" thickBot="1">
      <c r="A31" s="78"/>
      <c r="B31" s="53" t="s">
        <v>41</v>
      </c>
      <c r="C31" s="54"/>
      <c r="D31" s="54"/>
      <c r="E31" s="55"/>
      <c r="F31" s="54"/>
      <c r="G31" s="54"/>
      <c r="H31" s="54"/>
      <c r="I31" s="54"/>
      <c r="J31" s="54"/>
      <c r="K31" s="41"/>
      <c r="L31" s="41"/>
      <c r="M31" s="54"/>
      <c r="N31" s="41"/>
      <c r="O31" s="54"/>
      <c r="P31" s="54"/>
    </row>
    <row r="32" spans="1:18" ht="15">
      <c r="A32" s="31">
        <v>1</v>
      </c>
      <c r="B32" s="58" t="s">
        <v>136</v>
      </c>
      <c r="C32" s="79">
        <v>1</v>
      </c>
      <c r="D32" s="80">
        <v>3</v>
      </c>
      <c r="E32" s="225" t="s">
        <v>7</v>
      </c>
      <c r="F32" s="35">
        <v>15</v>
      </c>
      <c r="G32" s="36"/>
      <c r="H32" s="81">
        <v>30</v>
      </c>
      <c r="I32" s="38">
        <v>3</v>
      </c>
      <c r="J32" s="39">
        <v>42</v>
      </c>
      <c r="K32" s="39">
        <f>F32+G32+H32</f>
        <v>45</v>
      </c>
      <c r="L32" s="39">
        <f>F32+G32+H32+I32</f>
        <v>48</v>
      </c>
      <c r="M32" s="39">
        <v>30</v>
      </c>
      <c r="N32" s="39">
        <f>J32+L32</f>
        <v>90</v>
      </c>
      <c r="O32" s="40" t="s">
        <v>6</v>
      </c>
      <c r="P32" s="41"/>
      <c r="Q32" s="4">
        <f>IF(E32="Egz.",1,0)</f>
        <v>0</v>
      </c>
      <c r="R32" s="4">
        <f>N32/D32</f>
        <v>30</v>
      </c>
    </row>
    <row r="33" spans="1:18" ht="15">
      <c r="A33" s="51">
        <v>2</v>
      </c>
      <c r="B33" s="58" t="s">
        <v>137</v>
      </c>
      <c r="C33" s="79">
        <v>1</v>
      </c>
      <c r="D33" s="80">
        <v>3</v>
      </c>
      <c r="E33" s="34" t="s">
        <v>7</v>
      </c>
      <c r="F33" s="42">
        <v>15</v>
      </c>
      <c r="G33" s="43"/>
      <c r="H33" s="67">
        <v>30</v>
      </c>
      <c r="I33" s="45">
        <v>5</v>
      </c>
      <c r="J33" s="46">
        <v>40</v>
      </c>
      <c r="K33" s="46">
        <f>F33+G33+H33</f>
        <v>45</v>
      </c>
      <c r="L33" s="46">
        <f>F33+G33+H33+I33</f>
        <v>50</v>
      </c>
      <c r="M33" s="46">
        <v>30</v>
      </c>
      <c r="N33" s="46">
        <f>J33+L33</f>
        <v>90</v>
      </c>
      <c r="O33" s="47" t="s">
        <v>6</v>
      </c>
      <c r="P33" s="41"/>
      <c r="Q33" s="4">
        <f>IF(E33="Egz.",1,0)</f>
        <v>0</v>
      </c>
      <c r="R33" s="4">
        <f>N33/D33</f>
        <v>30</v>
      </c>
    </row>
    <row r="34" spans="1:18" ht="15">
      <c r="A34" s="51">
        <v>3</v>
      </c>
      <c r="B34" s="58" t="s">
        <v>128</v>
      </c>
      <c r="C34" s="79">
        <v>1</v>
      </c>
      <c r="D34" s="80">
        <v>3</v>
      </c>
      <c r="E34" s="34" t="s">
        <v>0</v>
      </c>
      <c r="F34" s="42">
        <v>15</v>
      </c>
      <c r="G34" s="43"/>
      <c r="H34" s="67">
        <v>30</v>
      </c>
      <c r="I34" s="45">
        <v>5</v>
      </c>
      <c r="J34" s="46">
        <v>40</v>
      </c>
      <c r="K34" s="46">
        <f>F34+G34+H34</f>
        <v>45</v>
      </c>
      <c r="L34" s="46">
        <f>F34+G34+H34+I34</f>
        <v>50</v>
      </c>
      <c r="M34" s="46">
        <v>30</v>
      </c>
      <c r="N34" s="46">
        <f>J34+L34</f>
        <v>90</v>
      </c>
      <c r="O34" s="47" t="s">
        <v>6</v>
      </c>
      <c r="P34" s="41" t="s">
        <v>10</v>
      </c>
      <c r="Q34" s="4">
        <f>IF(E34="Egz.",1,0)</f>
        <v>1</v>
      </c>
      <c r="R34" s="4">
        <f>N34/D34</f>
        <v>30</v>
      </c>
    </row>
    <row r="35" spans="1:16" ht="15">
      <c r="A35" s="31"/>
      <c r="B35" s="58" t="s">
        <v>138</v>
      </c>
      <c r="C35" s="79"/>
      <c r="D35" s="80"/>
      <c r="E35" s="60"/>
      <c r="F35" s="42"/>
      <c r="G35" s="43"/>
      <c r="H35" s="67"/>
      <c r="I35" s="45"/>
      <c r="J35" s="46"/>
      <c r="K35" s="46"/>
      <c r="L35" s="46"/>
      <c r="M35" s="46"/>
      <c r="N35" s="46"/>
      <c r="O35" s="47"/>
      <c r="P35" s="41"/>
    </row>
    <row r="36" spans="1:16" ht="15">
      <c r="A36" s="51"/>
      <c r="B36" s="58" t="s">
        <v>139</v>
      </c>
      <c r="C36" s="79"/>
      <c r="D36" s="80"/>
      <c r="E36" s="34"/>
      <c r="F36" s="42"/>
      <c r="G36" s="43"/>
      <c r="H36" s="67"/>
      <c r="I36" s="45"/>
      <c r="J36" s="46"/>
      <c r="K36" s="46"/>
      <c r="L36" s="46"/>
      <c r="M36" s="46"/>
      <c r="N36" s="46"/>
      <c r="O36" s="47"/>
      <c r="P36" s="41"/>
    </row>
    <row r="37" spans="1:18" ht="15">
      <c r="A37" s="51">
        <v>4</v>
      </c>
      <c r="B37" s="58" t="s">
        <v>140</v>
      </c>
      <c r="C37" s="79">
        <v>2</v>
      </c>
      <c r="D37" s="80">
        <v>3.5</v>
      </c>
      <c r="E37" s="34" t="s">
        <v>0</v>
      </c>
      <c r="F37" s="68">
        <v>30</v>
      </c>
      <c r="G37" s="69"/>
      <c r="H37" s="70">
        <v>30</v>
      </c>
      <c r="I37" s="71">
        <v>3</v>
      </c>
      <c r="J37" s="72">
        <v>42</v>
      </c>
      <c r="K37" s="46">
        <f>F37+G37+H37</f>
        <v>60</v>
      </c>
      <c r="L37" s="46">
        <f>F37+G37+H37+I37</f>
        <v>63</v>
      </c>
      <c r="M37" s="46">
        <v>30</v>
      </c>
      <c r="N37" s="46">
        <f>J37+L37</f>
        <v>105</v>
      </c>
      <c r="O37" s="47" t="s">
        <v>6</v>
      </c>
      <c r="P37" s="41"/>
      <c r="Q37" s="4">
        <f>IF(E37="Egz.",1,0)</f>
        <v>1</v>
      </c>
      <c r="R37" s="4">
        <f>N37/D37</f>
        <v>30</v>
      </c>
    </row>
    <row r="38" spans="1:18" ht="15">
      <c r="A38" s="51">
        <v>5</v>
      </c>
      <c r="B38" s="58" t="s">
        <v>134</v>
      </c>
      <c r="C38" s="79">
        <v>2</v>
      </c>
      <c r="D38" s="80">
        <v>4</v>
      </c>
      <c r="E38" s="34" t="s">
        <v>7</v>
      </c>
      <c r="F38" s="42">
        <v>30</v>
      </c>
      <c r="G38" s="43"/>
      <c r="H38" s="67">
        <v>30</v>
      </c>
      <c r="I38" s="45">
        <v>5</v>
      </c>
      <c r="J38" s="46">
        <v>55</v>
      </c>
      <c r="K38" s="46">
        <f>F38+G38+H38</f>
        <v>60</v>
      </c>
      <c r="L38" s="46">
        <f>F38+G38+H38+I38</f>
        <v>65</v>
      </c>
      <c r="M38" s="46">
        <v>30</v>
      </c>
      <c r="N38" s="46">
        <f>J38+L38</f>
        <v>120</v>
      </c>
      <c r="O38" s="47" t="s">
        <v>8</v>
      </c>
      <c r="P38" s="41"/>
      <c r="Q38" s="4">
        <f>IF(E38="Egz.",1,0)</f>
        <v>0</v>
      </c>
      <c r="R38" s="4">
        <f>N38/D38</f>
        <v>30</v>
      </c>
    </row>
    <row r="39" spans="1:16" ht="15">
      <c r="A39" s="31"/>
      <c r="B39" s="58" t="s">
        <v>122</v>
      </c>
      <c r="C39" s="79"/>
      <c r="D39" s="80"/>
      <c r="E39" s="34"/>
      <c r="F39" s="42"/>
      <c r="G39" s="43"/>
      <c r="H39" s="67"/>
      <c r="I39" s="45"/>
      <c r="J39" s="46"/>
      <c r="K39" s="46"/>
      <c r="L39" s="46"/>
      <c r="M39" s="46"/>
      <c r="N39" s="46"/>
      <c r="O39" s="47"/>
      <c r="P39" s="41"/>
    </row>
    <row r="40" spans="1:16" ht="15">
      <c r="A40" s="51"/>
      <c r="B40" s="58" t="s">
        <v>123</v>
      </c>
      <c r="C40" s="79"/>
      <c r="D40" s="80"/>
      <c r="E40" s="34"/>
      <c r="F40" s="42"/>
      <c r="G40" s="43"/>
      <c r="H40" s="67"/>
      <c r="I40" s="45"/>
      <c r="J40" s="46"/>
      <c r="K40" s="46"/>
      <c r="L40" s="46"/>
      <c r="M40" s="46"/>
      <c r="N40" s="46"/>
      <c r="O40" s="47"/>
      <c r="P40" s="41"/>
    </row>
    <row r="41" spans="1:16" ht="15">
      <c r="A41" s="51"/>
      <c r="B41" s="58" t="s">
        <v>141</v>
      </c>
      <c r="C41" s="79"/>
      <c r="D41" s="80"/>
      <c r="E41" s="34"/>
      <c r="F41" s="42"/>
      <c r="G41" s="43"/>
      <c r="H41" s="67"/>
      <c r="I41" s="45"/>
      <c r="J41" s="46"/>
      <c r="K41" s="46"/>
      <c r="L41" s="46"/>
      <c r="M41" s="46"/>
      <c r="N41" s="46"/>
      <c r="O41" s="47"/>
      <c r="P41" s="41"/>
    </row>
    <row r="42" spans="1:18" ht="15">
      <c r="A42" s="31">
        <v>6</v>
      </c>
      <c r="B42" s="58" t="s">
        <v>142</v>
      </c>
      <c r="C42" s="79">
        <v>2</v>
      </c>
      <c r="D42" s="80">
        <v>3</v>
      </c>
      <c r="E42" s="34" t="s">
        <v>0</v>
      </c>
      <c r="F42" s="68">
        <v>15</v>
      </c>
      <c r="G42" s="69"/>
      <c r="H42" s="70">
        <v>30</v>
      </c>
      <c r="I42" s="71">
        <v>3</v>
      </c>
      <c r="J42" s="72">
        <v>42</v>
      </c>
      <c r="K42" s="46">
        <f>F42+G42+H42</f>
        <v>45</v>
      </c>
      <c r="L42" s="46">
        <f>F42+G42+H42+I42</f>
        <v>48</v>
      </c>
      <c r="M42" s="46">
        <v>30</v>
      </c>
      <c r="N42" s="46">
        <f>J42+L42</f>
        <v>90</v>
      </c>
      <c r="O42" s="47" t="s">
        <v>6</v>
      </c>
      <c r="P42" s="41"/>
      <c r="Q42" s="4">
        <f>IF(E42="Egz.",1,0)</f>
        <v>1</v>
      </c>
      <c r="R42" s="4">
        <f>N42/D42</f>
        <v>30</v>
      </c>
    </row>
    <row r="43" spans="1:18" ht="15">
      <c r="A43" s="51">
        <v>7</v>
      </c>
      <c r="B43" s="58" t="s">
        <v>143</v>
      </c>
      <c r="C43" s="79">
        <v>2</v>
      </c>
      <c r="D43" s="80">
        <v>3</v>
      </c>
      <c r="E43" s="225" t="s">
        <v>7</v>
      </c>
      <c r="F43" s="42">
        <v>15</v>
      </c>
      <c r="G43" s="43"/>
      <c r="H43" s="67">
        <v>30</v>
      </c>
      <c r="I43" s="45">
        <v>5</v>
      </c>
      <c r="J43" s="46">
        <v>40</v>
      </c>
      <c r="K43" s="46">
        <f>F43+G43+H43</f>
        <v>45</v>
      </c>
      <c r="L43" s="46">
        <f>F43+G43+H43+I43</f>
        <v>50</v>
      </c>
      <c r="M43" s="46">
        <v>30</v>
      </c>
      <c r="N43" s="46">
        <f>J43+L43</f>
        <v>90</v>
      </c>
      <c r="O43" s="47" t="s">
        <v>6</v>
      </c>
      <c r="P43" s="41"/>
      <c r="Q43" s="4">
        <f>IF(E43="Egz.",1,0)</f>
        <v>0</v>
      </c>
      <c r="R43" s="4">
        <f>N43/D43</f>
        <v>30</v>
      </c>
    </row>
    <row r="44" spans="1:18" ht="15">
      <c r="A44" s="31">
        <v>8</v>
      </c>
      <c r="B44" s="58" t="s">
        <v>144</v>
      </c>
      <c r="C44" s="79">
        <v>3</v>
      </c>
      <c r="D44" s="80">
        <v>2.5</v>
      </c>
      <c r="E44" s="34" t="s">
        <v>0</v>
      </c>
      <c r="F44" s="42">
        <v>15</v>
      </c>
      <c r="G44" s="43"/>
      <c r="H44" s="67">
        <v>30</v>
      </c>
      <c r="I44" s="45">
        <v>5</v>
      </c>
      <c r="J44" s="46">
        <v>25</v>
      </c>
      <c r="K44" s="46">
        <f>F44+G44+H44</f>
        <v>45</v>
      </c>
      <c r="L44" s="46">
        <f>F44+G44+H44+I44</f>
        <v>50</v>
      </c>
      <c r="M44" s="46">
        <v>30</v>
      </c>
      <c r="N44" s="46">
        <f>J44+L44</f>
        <v>75</v>
      </c>
      <c r="O44" s="47" t="s">
        <v>6</v>
      </c>
      <c r="P44" s="41" t="s">
        <v>10</v>
      </c>
      <c r="Q44" s="4">
        <f>IF(E44="Egz.",1,0)</f>
        <v>1</v>
      </c>
      <c r="R44" s="4">
        <f>N44/D44</f>
        <v>30</v>
      </c>
    </row>
    <row r="45" spans="1:18" ht="15">
      <c r="A45" s="51">
        <v>9</v>
      </c>
      <c r="B45" s="58" t="s">
        <v>145</v>
      </c>
      <c r="C45" s="79">
        <v>3</v>
      </c>
      <c r="D45" s="80">
        <v>2.5</v>
      </c>
      <c r="E45" s="34" t="s">
        <v>0</v>
      </c>
      <c r="F45" s="68">
        <v>15</v>
      </c>
      <c r="G45" s="69"/>
      <c r="H45" s="70">
        <v>30</v>
      </c>
      <c r="I45" s="71">
        <v>3</v>
      </c>
      <c r="J45" s="72">
        <v>27</v>
      </c>
      <c r="K45" s="46">
        <f>F45+G45+H45</f>
        <v>45</v>
      </c>
      <c r="L45" s="46">
        <f>F45+G45+H45+I45</f>
        <v>48</v>
      </c>
      <c r="M45" s="46">
        <v>30</v>
      </c>
      <c r="N45" s="46">
        <f>J45+L45</f>
        <v>75</v>
      </c>
      <c r="O45" s="47" t="s">
        <v>8</v>
      </c>
      <c r="P45" s="41"/>
      <c r="Q45" s="4">
        <f>IF(E45="Egz.",1,0)</f>
        <v>1</v>
      </c>
      <c r="R45" s="4">
        <f>N45/D45</f>
        <v>30</v>
      </c>
    </row>
    <row r="46" spans="1:18" ht="15">
      <c r="A46" s="51">
        <v>10</v>
      </c>
      <c r="B46" s="58" t="s">
        <v>135</v>
      </c>
      <c r="C46" s="79">
        <v>3</v>
      </c>
      <c r="D46" s="80">
        <v>3</v>
      </c>
      <c r="E46" s="34" t="s">
        <v>0</v>
      </c>
      <c r="F46" s="68">
        <v>15</v>
      </c>
      <c r="G46" s="69"/>
      <c r="H46" s="70">
        <v>30</v>
      </c>
      <c r="I46" s="71">
        <v>5</v>
      </c>
      <c r="J46" s="72">
        <v>40</v>
      </c>
      <c r="K46" s="46">
        <f>F46+G46+H46</f>
        <v>45</v>
      </c>
      <c r="L46" s="46">
        <f>F46+G46+H46+I46</f>
        <v>50</v>
      </c>
      <c r="M46" s="46">
        <v>30</v>
      </c>
      <c r="N46" s="46">
        <f>J46+L46</f>
        <v>90</v>
      </c>
      <c r="O46" s="47" t="s">
        <v>8</v>
      </c>
      <c r="P46" s="41"/>
      <c r="Q46" s="4">
        <f>IF(E46="Egz.",1,0)</f>
        <v>1</v>
      </c>
      <c r="R46" s="4">
        <f>N46/D46</f>
        <v>30</v>
      </c>
    </row>
    <row r="47" spans="1:16" ht="15">
      <c r="A47" s="51"/>
      <c r="B47" s="58" t="s">
        <v>117</v>
      </c>
      <c r="C47" s="79"/>
      <c r="D47" s="80"/>
      <c r="E47" s="34"/>
      <c r="F47" s="216"/>
      <c r="G47" s="217"/>
      <c r="H47" s="218"/>
      <c r="I47" s="219"/>
      <c r="J47" s="220"/>
      <c r="K47" s="221"/>
      <c r="L47" s="221"/>
      <c r="M47" s="221"/>
      <c r="N47" s="221"/>
      <c r="O47" s="222"/>
      <c r="P47" s="41"/>
    </row>
    <row r="48" spans="1:16" ht="15.75" thickBot="1">
      <c r="A48" s="51"/>
      <c r="B48" s="58" t="s">
        <v>115</v>
      </c>
      <c r="C48" s="79"/>
      <c r="D48" s="80"/>
      <c r="E48" s="34"/>
      <c r="F48" s="82"/>
      <c r="G48" s="83"/>
      <c r="H48" s="84"/>
      <c r="I48" s="85"/>
      <c r="J48" s="86"/>
      <c r="K48" s="76"/>
      <c r="L48" s="76"/>
      <c r="M48" s="76"/>
      <c r="N48" s="76"/>
      <c r="O48" s="77"/>
      <c r="P48" s="41"/>
    </row>
    <row r="49" spans="1:16" ht="15">
      <c r="A49" s="51"/>
      <c r="B49" s="58" t="s">
        <v>118</v>
      </c>
      <c r="C49" s="159"/>
      <c r="D49" s="235"/>
      <c r="E49" s="41"/>
      <c r="F49" s="215"/>
      <c r="G49" s="215"/>
      <c r="H49" s="215"/>
      <c r="I49" s="236"/>
      <c r="J49" s="236"/>
      <c r="K49" s="41"/>
      <c r="L49" s="41"/>
      <c r="M49" s="41"/>
      <c r="N49" s="41"/>
      <c r="O49" s="41"/>
      <c r="P49" s="41"/>
    </row>
    <row r="50" spans="1:16" ht="16.5" thickBot="1">
      <c r="A50" s="51"/>
      <c r="B50" s="53" t="s">
        <v>42</v>
      </c>
      <c r="C50" s="54"/>
      <c r="D50" s="54"/>
      <c r="E50" s="55"/>
      <c r="F50" s="54"/>
      <c r="G50" s="54"/>
      <c r="H50" s="54"/>
      <c r="I50" s="54"/>
      <c r="J50" s="54"/>
      <c r="K50" s="41"/>
      <c r="L50" s="41"/>
      <c r="M50" s="54"/>
      <c r="N50" s="41"/>
      <c r="O50" s="54"/>
      <c r="P50" s="54"/>
    </row>
    <row r="51" spans="1:18" ht="15">
      <c r="A51" s="51">
        <v>1</v>
      </c>
      <c r="B51" s="58" t="s">
        <v>110</v>
      </c>
      <c r="C51" s="87">
        <v>1</v>
      </c>
      <c r="D51" s="80">
        <v>2</v>
      </c>
      <c r="E51" s="88" t="s">
        <v>7</v>
      </c>
      <c r="F51" s="89"/>
      <c r="G51" s="90"/>
      <c r="H51" s="90">
        <v>30</v>
      </c>
      <c r="I51" s="91">
        <v>5</v>
      </c>
      <c r="J51" s="91">
        <v>20</v>
      </c>
      <c r="K51" s="39">
        <f>F51+G51+H51</f>
        <v>30</v>
      </c>
      <c r="L51" s="39">
        <f>F51+G51+H51+I51</f>
        <v>35</v>
      </c>
      <c r="M51" s="91">
        <v>30</v>
      </c>
      <c r="N51" s="39">
        <f>J51+L51</f>
        <v>55</v>
      </c>
      <c r="O51" s="92" t="s">
        <v>8</v>
      </c>
      <c r="P51" s="93"/>
      <c r="Q51" s="4">
        <f aca="true" t="shared" si="5" ref="Q51:Q57">IF(E51="Egz.",1,0)</f>
        <v>0</v>
      </c>
      <c r="R51" s="4">
        <f>N51/D51</f>
        <v>27.5</v>
      </c>
    </row>
    <row r="52" spans="1:18" ht="15">
      <c r="A52" s="51">
        <v>2</v>
      </c>
      <c r="B52" s="58" t="s">
        <v>111</v>
      </c>
      <c r="C52" s="94">
        <v>2</v>
      </c>
      <c r="D52" s="95">
        <v>2</v>
      </c>
      <c r="E52" s="88" t="s">
        <v>7</v>
      </c>
      <c r="F52" s="96"/>
      <c r="G52" s="97"/>
      <c r="H52" s="97">
        <v>30</v>
      </c>
      <c r="I52" s="98">
        <v>5</v>
      </c>
      <c r="J52" s="98">
        <v>20</v>
      </c>
      <c r="K52" s="46">
        <f>F52+G52+H52</f>
        <v>30</v>
      </c>
      <c r="L52" s="46">
        <f>F52+G52+H52+I52</f>
        <v>35</v>
      </c>
      <c r="M52" s="98">
        <v>30</v>
      </c>
      <c r="N52" s="46">
        <f>J52+L52</f>
        <v>55</v>
      </c>
      <c r="O52" s="99" t="s">
        <v>8</v>
      </c>
      <c r="P52" s="93"/>
      <c r="Q52" s="4">
        <f t="shared" si="5"/>
        <v>0</v>
      </c>
      <c r="R52" s="4">
        <f>N52/D52</f>
        <v>27.5</v>
      </c>
    </row>
    <row r="53" spans="1:18" ht="15">
      <c r="A53" s="51">
        <v>3</v>
      </c>
      <c r="B53" s="58" t="s">
        <v>113</v>
      </c>
      <c r="C53" s="94">
        <v>2</v>
      </c>
      <c r="D53" s="95">
        <v>2</v>
      </c>
      <c r="E53" s="88" t="s">
        <v>7</v>
      </c>
      <c r="F53" s="96">
        <v>30</v>
      </c>
      <c r="G53" s="97"/>
      <c r="H53" s="97"/>
      <c r="I53" s="98">
        <v>3</v>
      </c>
      <c r="J53" s="98">
        <v>20</v>
      </c>
      <c r="K53" s="46">
        <f>F53+G53+H53</f>
        <v>30</v>
      </c>
      <c r="L53" s="46">
        <f>F53+G53+H53+I53</f>
        <v>33</v>
      </c>
      <c r="M53" s="98">
        <v>0</v>
      </c>
      <c r="N53" s="46">
        <f>J53+L53</f>
        <v>53</v>
      </c>
      <c r="O53" s="99" t="s">
        <v>8</v>
      </c>
      <c r="P53" s="93"/>
      <c r="Q53" s="4">
        <f t="shared" si="5"/>
        <v>0</v>
      </c>
      <c r="R53" s="4">
        <f>N53/D53</f>
        <v>26.5</v>
      </c>
    </row>
    <row r="54" spans="1:18" ht="15">
      <c r="A54" s="51">
        <v>4</v>
      </c>
      <c r="B54" s="58" t="s">
        <v>112</v>
      </c>
      <c r="C54" s="94">
        <v>3</v>
      </c>
      <c r="D54" s="95">
        <v>2</v>
      </c>
      <c r="E54" s="88" t="s">
        <v>7</v>
      </c>
      <c r="F54" s="96"/>
      <c r="G54" s="97"/>
      <c r="H54" s="97">
        <v>30</v>
      </c>
      <c r="I54" s="98">
        <v>5</v>
      </c>
      <c r="J54" s="98">
        <v>20</v>
      </c>
      <c r="K54" s="46">
        <f>F54+G54+H54</f>
        <v>30</v>
      </c>
      <c r="L54" s="46">
        <f>F54+G54+H54+I54</f>
        <v>35</v>
      </c>
      <c r="M54" s="98">
        <v>30</v>
      </c>
      <c r="N54" s="46">
        <f>J54+L54</f>
        <v>55</v>
      </c>
      <c r="O54" s="99" t="s">
        <v>8</v>
      </c>
      <c r="P54" s="93"/>
      <c r="Q54" s="4">
        <f t="shared" si="5"/>
        <v>0</v>
      </c>
      <c r="R54" s="4">
        <f>N54/D54</f>
        <v>27.5</v>
      </c>
    </row>
    <row r="55" spans="1:17" ht="16.5" thickBot="1">
      <c r="A55" s="100"/>
      <c r="B55" s="53" t="s">
        <v>43</v>
      </c>
      <c r="C55" s="101"/>
      <c r="D55" s="101"/>
      <c r="E55" s="102"/>
      <c r="F55" s="101"/>
      <c r="G55" s="101"/>
      <c r="H55" s="101"/>
      <c r="I55" s="101"/>
      <c r="J55" s="101"/>
      <c r="K55" s="103"/>
      <c r="L55" s="101"/>
      <c r="M55" s="101"/>
      <c r="N55" s="101"/>
      <c r="O55" s="101"/>
      <c r="P55" s="93"/>
      <c r="Q55" s="4">
        <f t="shared" si="5"/>
        <v>0</v>
      </c>
    </row>
    <row r="56" spans="1:18" ht="15">
      <c r="A56" s="51">
        <v>1</v>
      </c>
      <c r="B56" s="52" t="s">
        <v>62</v>
      </c>
      <c r="C56" s="87">
        <v>1</v>
      </c>
      <c r="D56" s="104">
        <v>6</v>
      </c>
      <c r="E56" s="88" t="s">
        <v>7</v>
      </c>
      <c r="F56" s="89"/>
      <c r="G56" s="90"/>
      <c r="H56" s="105"/>
      <c r="I56" s="106">
        <v>52</v>
      </c>
      <c r="J56" s="91">
        <v>108</v>
      </c>
      <c r="K56" s="91">
        <f>F56+G56+H56</f>
        <v>0</v>
      </c>
      <c r="L56" s="91">
        <f>F56+G56+H56+I56</f>
        <v>52</v>
      </c>
      <c r="M56" s="91">
        <v>160</v>
      </c>
      <c r="N56" s="91">
        <f>J56+L56</f>
        <v>160</v>
      </c>
      <c r="O56" s="92" t="s">
        <v>8</v>
      </c>
      <c r="P56" s="93"/>
      <c r="Q56" s="107">
        <f t="shared" si="5"/>
        <v>0</v>
      </c>
      <c r="R56" s="107">
        <f>N56/D56</f>
        <v>26.666666666666668</v>
      </c>
    </row>
    <row r="57" spans="1:18" ht="15.75" thickBot="1">
      <c r="A57" s="51">
        <v>2</v>
      </c>
      <c r="B57" s="52" t="s">
        <v>114</v>
      </c>
      <c r="C57" s="87">
        <v>3</v>
      </c>
      <c r="D57" s="104">
        <v>20</v>
      </c>
      <c r="E57" s="88"/>
      <c r="F57" s="108"/>
      <c r="G57" s="109"/>
      <c r="H57" s="110"/>
      <c r="I57" s="111">
        <v>200</v>
      </c>
      <c r="J57" s="112">
        <v>300</v>
      </c>
      <c r="K57" s="112">
        <f>F57+G57+H57</f>
        <v>0</v>
      </c>
      <c r="L57" s="112">
        <f>F57+G57+H57+I57</f>
        <v>200</v>
      </c>
      <c r="M57" s="112">
        <v>200</v>
      </c>
      <c r="N57" s="112">
        <f>J57+L57</f>
        <v>500</v>
      </c>
      <c r="O57" s="113" t="s">
        <v>8</v>
      </c>
      <c r="P57" s="93"/>
      <c r="Q57" s="107">
        <f t="shared" si="5"/>
        <v>0</v>
      </c>
      <c r="R57" s="107">
        <f>N57/D57</f>
        <v>25</v>
      </c>
    </row>
    <row r="58" spans="1:16" ht="15">
      <c r="A58" s="114"/>
      <c r="B58" s="115"/>
      <c r="C58" s="116"/>
      <c r="D58" s="117"/>
      <c r="E58" s="117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9"/>
    </row>
    <row r="59" spans="1:27" ht="15.75">
      <c r="A59" s="21"/>
      <c r="B59" s="246" t="s">
        <v>44</v>
      </c>
      <c r="C59" s="120"/>
      <c r="D59" s="51" t="s">
        <v>2</v>
      </c>
      <c r="E59" s="51" t="s">
        <v>49</v>
      </c>
      <c r="F59" s="31" t="s">
        <v>30</v>
      </c>
      <c r="G59" s="52" t="s">
        <v>31</v>
      </c>
      <c r="H59" s="121" t="s">
        <v>3</v>
      </c>
      <c r="I59" s="52" t="s">
        <v>32</v>
      </c>
      <c r="J59" s="52" t="s">
        <v>33</v>
      </c>
      <c r="K59" s="52" t="s">
        <v>34</v>
      </c>
      <c r="L59" s="52" t="s">
        <v>35</v>
      </c>
      <c r="M59" s="52" t="s">
        <v>36</v>
      </c>
      <c r="N59" s="51" t="s">
        <v>37</v>
      </c>
      <c r="O59" s="122"/>
      <c r="P59" s="122"/>
      <c r="Q59" s="123"/>
      <c r="R59" s="123"/>
      <c r="S59" s="114"/>
      <c r="T59" s="114"/>
      <c r="U59" s="114"/>
      <c r="V59" s="114"/>
      <c r="W59" s="114"/>
      <c r="X59" s="114"/>
      <c r="Y59" s="124"/>
      <c r="Z59" s="124"/>
      <c r="AA59" s="124"/>
    </row>
    <row r="60" spans="1:16" ht="15.75">
      <c r="A60" s="21"/>
      <c r="B60" s="246" t="s">
        <v>45</v>
      </c>
      <c r="C60" s="125">
        <v>1</v>
      </c>
      <c r="D60" s="69">
        <f>SUMIF($C$14:$C$57,C60,$D$14:$D$57)</f>
        <v>30</v>
      </c>
      <c r="E60" s="69">
        <f>SUMIF($C$14:$C$57,C60,$Q$14:$Q$57)</f>
        <v>3</v>
      </c>
      <c r="F60" s="72">
        <f>SUMIF($C$14:$C$57,C60,$F$14:$F$57)</f>
        <v>147</v>
      </c>
      <c r="G60" s="72">
        <f>SUMIF($C$14:$C$57,C60,$G$14:$G$57)</f>
        <v>30</v>
      </c>
      <c r="H60" s="72">
        <f>SUMIF($C$14:$C$57,C60,$H$14:$H$57)</f>
        <v>180</v>
      </c>
      <c r="I60" s="72">
        <f>SUMIF($C$14:$C$57,C60,$I$14:$I$57)</f>
        <v>81</v>
      </c>
      <c r="J60" s="72">
        <f>SUMIF($C$14:$C$57,C60,$J$14:$J$57)</f>
        <v>426</v>
      </c>
      <c r="K60" s="72">
        <f>SUMIF($C$14:$C$57,C60,$K$14:$K$57)</f>
        <v>357</v>
      </c>
      <c r="L60" s="72">
        <f>SUMIF(C14:C57,C60,L14:L57)</f>
        <v>438</v>
      </c>
      <c r="M60" s="72">
        <f>SUMIF($C$14:$C$57,C60,$M$14:$M$57)</f>
        <v>370</v>
      </c>
      <c r="N60" s="72">
        <f>SUMIF($C$14:$C$57,C60,$N$14:$N$57)</f>
        <v>864</v>
      </c>
      <c r="O60" s="126"/>
      <c r="P60" s="41"/>
    </row>
    <row r="61" spans="1:16" ht="15.75">
      <c r="A61" s="21"/>
      <c r="B61" s="246" t="s">
        <v>46</v>
      </c>
      <c r="C61" s="125">
        <v>2</v>
      </c>
      <c r="D61" s="69">
        <f>SUMIF($C$14:$C$57,C61,$D$14:$D$57)</f>
        <v>30</v>
      </c>
      <c r="E61" s="69">
        <f>SUMIF($C$14:$C$57,C61,$Q$14:$Q$57)</f>
        <v>3</v>
      </c>
      <c r="F61" s="72">
        <f>SUMIF($C$14:$C$57,C61,$F$14:$F$57)</f>
        <v>214</v>
      </c>
      <c r="G61" s="72">
        <f>SUMIF($C$14:$C$57,C61,$G$14:$G$57)</f>
        <v>0</v>
      </c>
      <c r="H61" s="72">
        <f>SUMIF($C$14:$C$57,C61,$H$14:$H$57)</f>
        <v>240</v>
      </c>
      <c r="I61" s="72">
        <f>SUMIF($C$14:$C$57,C61,$I$14:$I$57)</f>
        <v>40</v>
      </c>
      <c r="J61" s="72">
        <f>SUMIF($C$14:$C$57,C61,$J$14:$J$57)</f>
        <v>393</v>
      </c>
      <c r="K61" s="72">
        <f>SUMIF($C$14:$C$57,C61,$K$14:$K$57)</f>
        <v>454</v>
      </c>
      <c r="L61" s="72">
        <f>SUMIF(C15:C58,C61,L15:L58)</f>
        <v>494</v>
      </c>
      <c r="M61" s="72">
        <f>SUMIF($C$14:$C$57,C61,$M$14:$M$57)</f>
        <v>240</v>
      </c>
      <c r="N61" s="72">
        <f>SUMIF($C$14:$C$57,C61,$N$14:$N$57)</f>
        <v>887</v>
      </c>
      <c r="O61" s="126"/>
      <c r="P61" s="41"/>
    </row>
    <row r="62" spans="1:16" ht="15.75">
      <c r="A62" s="21"/>
      <c r="B62" s="246" t="s">
        <v>47</v>
      </c>
      <c r="C62" s="127">
        <v>3</v>
      </c>
      <c r="D62" s="69">
        <f>SUMIF($C$14:$C$57,C62,$D$14:$D$57)</f>
        <v>30</v>
      </c>
      <c r="E62" s="69">
        <f>SUMIF($C$14:$C$57,C62,$Q$14:$Q$57)</f>
        <v>3</v>
      </c>
      <c r="F62" s="72">
        <f>SUMIF($C$14:$C$57,C62,$F$14:$F$57)</f>
        <v>45</v>
      </c>
      <c r="G62" s="72">
        <f>SUMIF($C$14:$C$57,C62,$G$14:$G$57)</f>
        <v>0</v>
      </c>
      <c r="H62" s="72">
        <f>SUMIF($C$14:$C$57,C62,$H$14:$H$57)</f>
        <v>120</v>
      </c>
      <c r="I62" s="72">
        <f>SUMIF($C$14:$C$57,C62,$I$14:$I$57)</f>
        <v>218</v>
      </c>
      <c r="J62" s="72">
        <f>SUMIF($C$14:$C$57,C62,$J$14:$J$57)</f>
        <v>412</v>
      </c>
      <c r="K62" s="72">
        <f>SUMIF($C$14:$C$57,C62,$K$14:$K$57)</f>
        <v>165</v>
      </c>
      <c r="L62" s="72">
        <f>SUMIF(C16:C58,C62,L16:L58)</f>
        <v>383</v>
      </c>
      <c r="M62" s="72">
        <f>SUMIF($C$14:$C$57,C62,$M$14:$M$57)</f>
        <v>320</v>
      </c>
      <c r="N62" s="72">
        <f>SUMIF($C$14:$C$57,C62,$N$14:$N$57)</f>
        <v>795</v>
      </c>
      <c r="O62" s="126"/>
      <c r="P62" s="41"/>
    </row>
    <row r="63" spans="1:19" ht="15.75">
      <c r="A63" s="21"/>
      <c r="B63" s="247" t="s">
        <v>48</v>
      </c>
      <c r="C63" s="128"/>
      <c r="D63" s="129">
        <f aca="true" t="shared" si="6" ref="D63:N63">SUM(D60:D62)</f>
        <v>90</v>
      </c>
      <c r="E63" s="129">
        <f t="shared" si="6"/>
        <v>9</v>
      </c>
      <c r="F63" s="129">
        <f t="shared" si="6"/>
        <v>406</v>
      </c>
      <c r="G63" s="129">
        <f t="shared" si="6"/>
        <v>30</v>
      </c>
      <c r="H63" s="129">
        <f t="shared" si="6"/>
        <v>540</v>
      </c>
      <c r="I63" s="129">
        <f t="shared" si="6"/>
        <v>339</v>
      </c>
      <c r="J63" s="129">
        <f t="shared" si="6"/>
        <v>1231</v>
      </c>
      <c r="K63" s="129">
        <f t="shared" si="6"/>
        <v>976</v>
      </c>
      <c r="L63" s="129">
        <f t="shared" si="6"/>
        <v>1315</v>
      </c>
      <c r="M63" s="129">
        <f t="shared" si="6"/>
        <v>930</v>
      </c>
      <c r="N63" s="129">
        <f t="shared" si="6"/>
        <v>2546</v>
      </c>
      <c r="O63" s="130"/>
      <c r="P63" s="131"/>
      <c r="Q63" s="132"/>
      <c r="R63" s="132" t="s">
        <v>12</v>
      </c>
      <c r="S63">
        <f>N63/D63</f>
        <v>28.288888888888888</v>
      </c>
    </row>
    <row r="64" spans="1:18" ht="15">
      <c r="A64" s="21"/>
      <c r="B64" s="133"/>
      <c r="C64" s="133"/>
      <c r="D64" s="130"/>
      <c r="E64" s="130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32"/>
      <c r="R64" s="132"/>
    </row>
    <row r="65" ht="15.75" thickBot="1"/>
    <row r="66" spans="1:19" ht="15">
      <c r="A66" s="134" t="s">
        <v>13</v>
      </c>
      <c r="B66" s="248" t="s">
        <v>50</v>
      </c>
      <c r="C66" s="135"/>
      <c r="D66" s="376" t="s">
        <v>2</v>
      </c>
      <c r="E66" s="376"/>
      <c r="F66" s="377" t="s">
        <v>51</v>
      </c>
      <c r="G66" s="377"/>
      <c r="H66" s="136"/>
      <c r="I66" s="255" t="s">
        <v>14</v>
      </c>
      <c r="J66" s="256" t="s">
        <v>63</v>
      </c>
      <c r="K66" s="257"/>
      <c r="L66" s="257"/>
      <c r="M66" s="257"/>
      <c r="N66" s="257"/>
      <c r="O66" s="258"/>
      <c r="P66" s="137"/>
      <c r="Q66" s="138"/>
      <c r="R66" s="138"/>
      <c r="S66" s="139"/>
    </row>
    <row r="67" spans="1:19" ht="15">
      <c r="A67" s="140"/>
      <c r="B67" s="249" t="s">
        <v>37</v>
      </c>
      <c r="C67" s="141"/>
      <c r="D67" s="142"/>
      <c r="E67" s="143" t="s">
        <v>15</v>
      </c>
      <c r="F67" s="142"/>
      <c r="G67" s="143" t="s">
        <v>15</v>
      </c>
      <c r="H67" s="139"/>
      <c r="I67" s="259"/>
      <c r="J67" s="260" t="s">
        <v>64</v>
      </c>
      <c r="K67" s="212"/>
      <c r="L67" s="212"/>
      <c r="M67" s="212"/>
      <c r="N67" s="212"/>
      <c r="O67" s="261" t="s">
        <v>15</v>
      </c>
      <c r="P67" s="145"/>
      <c r="Q67" s="146"/>
      <c r="R67" s="147"/>
      <c r="S67" s="148"/>
    </row>
    <row r="68" spans="1:19" ht="15.75" thickBot="1">
      <c r="A68" s="149"/>
      <c r="B68" s="150"/>
      <c r="C68" s="151"/>
      <c r="D68" s="142"/>
      <c r="E68" s="152"/>
      <c r="F68" s="142"/>
      <c r="G68" s="153"/>
      <c r="H68" s="139"/>
      <c r="I68" s="259"/>
      <c r="J68" s="262" t="s">
        <v>65</v>
      </c>
      <c r="K68" s="137"/>
      <c r="L68" s="137"/>
      <c r="M68" s="137"/>
      <c r="N68" s="137"/>
      <c r="O68" s="263"/>
      <c r="P68" s="137"/>
      <c r="Q68" s="138"/>
      <c r="R68" s="138"/>
      <c r="S68" s="139"/>
    </row>
    <row r="69" spans="1:19" ht="15.75" thickBot="1">
      <c r="A69" s="149"/>
      <c r="B69" s="250" t="s">
        <v>52</v>
      </c>
      <c r="C69" s="154"/>
      <c r="D69" s="155">
        <f>D63</f>
        <v>90</v>
      </c>
      <c r="E69" s="156">
        <v>1</v>
      </c>
      <c r="F69" s="157">
        <f>N63</f>
        <v>2546</v>
      </c>
      <c r="G69" s="156">
        <v>1</v>
      </c>
      <c r="H69" s="139"/>
      <c r="I69" s="378" t="s">
        <v>66</v>
      </c>
      <c r="J69" s="378"/>
      <c r="K69" s="378"/>
      <c r="L69" s="378"/>
      <c r="M69" s="264"/>
      <c r="N69" s="264"/>
      <c r="O69" s="158"/>
      <c r="P69" s="159"/>
      <c r="Q69" s="160"/>
      <c r="R69" s="160"/>
      <c r="S69" s="139"/>
    </row>
    <row r="70" spans="1:19" ht="15">
      <c r="A70" s="144">
        <v>1</v>
      </c>
      <c r="B70" s="251" t="s">
        <v>53</v>
      </c>
      <c r="C70" s="141"/>
      <c r="D70" s="382">
        <f>F70/S63</f>
        <v>46.48468185388845</v>
      </c>
      <c r="E70" s="383">
        <f>D70/D63</f>
        <v>0.516496465043205</v>
      </c>
      <c r="F70" s="385">
        <f>L63</f>
        <v>1315</v>
      </c>
      <c r="G70" s="383">
        <f>F70/N63</f>
        <v>0.516496465043205</v>
      </c>
      <c r="H70" s="139"/>
      <c r="I70" s="265">
        <v>1</v>
      </c>
      <c r="J70" s="266" t="s">
        <v>167</v>
      </c>
      <c r="K70" s="162"/>
      <c r="L70" s="162"/>
      <c r="M70" s="162"/>
      <c r="N70" s="162"/>
      <c r="O70" s="281">
        <v>1</v>
      </c>
      <c r="P70" s="162"/>
      <c r="Q70" s="163"/>
      <c r="R70" s="163"/>
      <c r="S70" s="164"/>
    </row>
    <row r="71" spans="1:19" ht="15">
      <c r="A71" s="165"/>
      <c r="B71" s="252" t="s">
        <v>54</v>
      </c>
      <c r="C71" s="166"/>
      <c r="D71" s="372"/>
      <c r="E71" s="384"/>
      <c r="F71" s="386"/>
      <c r="G71" s="384"/>
      <c r="H71" s="139"/>
      <c r="I71" s="267"/>
      <c r="J71" s="266"/>
      <c r="K71" s="266"/>
      <c r="L71" s="162"/>
      <c r="M71" s="162"/>
      <c r="N71" s="162"/>
      <c r="O71" s="161"/>
      <c r="P71" s="162"/>
      <c r="Q71" s="163"/>
      <c r="R71" s="163"/>
      <c r="S71" s="139"/>
    </row>
    <row r="72" spans="1:19" ht="15">
      <c r="A72" s="168">
        <v>2</v>
      </c>
      <c r="B72" s="253" t="s">
        <v>55</v>
      </c>
      <c r="C72" s="169"/>
      <c r="D72" s="170">
        <f>SUM(D23:D30)</f>
        <v>17.5</v>
      </c>
      <c r="E72" s="171">
        <f>D72/D63</f>
        <v>0.19444444444444445</v>
      </c>
      <c r="F72" s="172">
        <f>SUM(N23:N30)</f>
        <v>525</v>
      </c>
      <c r="G72" s="171">
        <f>F72/N63</f>
        <v>0.20620581304006286</v>
      </c>
      <c r="H72" s="139"/>
      <c r="I72" s="167"/>
      <c r="J72" s="139"/>
      <c r="K72" s="139"/>
      <c r="L72" s="139"/>
      <c r="M72" s="139"/>
      <c r="N72" s="139"/>
      <c r="O72" s="173"/>
      <c r="P72" s="162"/>
      <c r="Q72" s="163"/>
      <c r="R72" s="163"/>
      <c r="S72" s="139"/>
    </row>
    <row r="73" spans="1:19" ht="15">
      <c r="A73" s="174">
        <v>3</v>
      </c>
      <c r="B73" s="254" t="s">
        <v>56</v>
      </c>
      <c r="C73" s="175"/>
      <c r="D73" s="387">
        <f>F73/S63</f>
        <v>32.875098193244305</v>
      </c>
      <c r="E73" s="388">
        <f>D73/D63</f>
        <v>0.3652788688138256</v>
      </c>
      <c r="F73" s="389">
        <f>M63</f>
        <v>930</v>
      </c>
      <c r="G73" s="388">
        <f>F73/N63</f>
        <v>0.3652788688138256</v>
      </c>
      <c r="H73" s="139"/>
      <c r="I73" s="167"/>
      <c r="J73" s="365"/>
      <c r="K73" s="390"/>
      <c r="L73" s="390"/>
      <c r="M73" s="177"/>
      <c r="N73" s="177"/>
      <c r="O73" s="178"/>
      <c r="P73" s="179"/>
      <c r="Q73" s="180"/>
      <c r="R73" s="180"/>
      <c r="S73" s="139"/>
    </row>
    <row r="74" spans="1:19" ht="15">
      <c r="A74" s="165"/>
      <c r="B74" s="252" t="s">
        <v>57</v>
      </c>
      <c r="C74" s="166"/>
      <c r="D74" s="372"/>
      <c r="E74" s="384"/>
      <c r="F74" s="386"/>
      <c r="G74" s="384"/>
      <c r="H74" s="139"/>
      <c r="I74" s="167"/>
      <c r="J74" s="373"/>
      <c r="K74" s="391"/>
      <c r="L74" s="391"/>
      <c r="M74" s="177"/>
      <c r="N74" s="177"/>
      <c r="O74" s="178"/>
      <c r="P74" s="179"/>
      <c r="Q74" s="180"/>
      <c r="R74" s="180"/>
      <c r="S74" s="139"/>
    </row>
    <row r="75" spans="1:19" ht="15">
      <c r="A75" s="174">
        <v>4</v>
      </c>
      <c r="B75" s="254" t="s">
        <v>58</v>
      </c>
      <c r="C75" s="175"/>
      <c r="D75" s="393">
        <f>SUM(D14:D21)</f>
        <v>8</v>
      </c>
      <c r="E75" s="388">
        <f>D75/D63</f>
        <v>0.08888888888888889</v>
      </c>
      <c r="F75" s="389">
        <f>SUM(N14:N21)</f>
        <v>228</v>
      </c>
      <c r="G75" s="388">
        <f>F75/N63</f>
        <v>0.08955223880597014</v>
      </c>
      <c r="H75" s="139"/>
      <c r="I75" s="167"/>
      <c r="J75" s="365"/>
      <c r="K75" s="390"/>
      <c r="L75" s="390"/>
      <c r="M75" s="177"/>
      <c r="N75" s="177"/>
      <c r="O75" s="182"/>
      <c r="P75" s="179"/>
      <c r="Q75" s="180"/>
      <c r="R75" s="180"/>
      <c r="S75" s="139"/>
    </row>
    <row r="76" spans="1:19" ht="15">
      <c r="A76" s="165"/>
      <c r="B76" s="252" t="s">
        <v>59</v>
      </c>
      <c r="C76" s="166"/>
      <c r="D76" s="394"/>
      <c r="E76" s="384"/>
      <c r="F76" s="386"/>
      <c r="G76" s="384"/>
      <c r="H76" s="139"/>
      <c r="I76" s="167"/>
      <c r="J76" s="365"/>
      <c r="K76" s="390"/>
      <c r="L76" s="390"/>
      <c r="M76" s="177"/>
      <c r="N76" s="177"/>
      <c r="O76" s="182"/>
      <c r="P76" s="179"/>
      <c r="Q76" s="180"/>
      <c r="R76" s="180"/>
      <c r="S76" s="139"/>
    </row>
    <row r="77" spans="1:19" ht="15">
      <c r="A77" s="165">
        <v>5</v>
      </c>
      <c r="B77" s="252" t="s">
        <v>60</v>
      </c>
      <c r="C77" s="166"/>
      <c r="D77" s="183">
        <f>SUMIF(P14:P57,"h",D14:D57)</f>
        <v>5</v>
      </c>
      <c r="E77" s="184">
        <f>D77/D63</f>
        <v>0.05555555555555555</v>
      </c>
      <c r="F77" s="183">
        <f>SUMIF(P14:P57,"h",N14:N57)</f>
        <v>150</v>
      </c>
      <c r="G77" s="184">
        <f>F77/N63</f>
        <v>0.0589159465828751</v>
      </c>
      <c r="H77" s="139"/>
      <c r="I77" s="167"/>
      <c r="J77" s="176"/>
      <c r="K77" s="177"/>
      <c r="L77" s="177"/>
      <c r="M77" s="177"/>
      <c r="N77" s="177"/>
      <c r="O77" s="182"/>
      <c r="P77" s="179"/>
      <c r="Q77" s="180"/>
      <c r="R77" s="180"/>
      <c r="S77" s="139"/>
    </row>
    <row r="78" spans="1:19" ht="15">
      <c r="A78" s="185">
        <v>6</v>
      </c>
      <c r="B78" s="253" t="s">
        <v>61</v>
      </c>
      <c r="C78" s="169"/>
      <c r="D78" s="170">
        <f>SUMIF(O14:O57,"f",D14:D57)+SUMIF(O14:O57,"o/f",D14:D57)</f>
        <v>51</v>
      </c>
      <c r="E78" s="171">
        <f>D78/D63</f>
        <v>0.5666666666666667</v>
      </c>
      <c r="F78" s="170">
        <f>SUMIF(O14:O57,"f",N14:N57)+SUMIF(O14:O57,"o/f",N14:N57)</f>
        <v>1388</v>
      </c>
      <c r="G78" s="171">
        <f>F78/N63</f>
        <v>0.5451688923802043</v>
      </c>
      <c r="H78" s="139"/>
      <c r="I78" s="167"/>
      <c r="J78" s="365"/>
      <c r="K78" s="390"/>
      <c r="L78" s="390"/>
      <c r="M78" s="177"/>
      <c r="N78" s="177"/>
      <c r="O78" s="182"/>
      <c r="P78" s="179"/>
      <c r="Q78" s="180"/>
      <c r="R78" s="180"/>
      <c r="S78" s="139"/>
    </row>
    <row r="79" spans="1:19" ht="15">
      <c r="A79" s="186">
        <v>7</v>
      </c>
      <c r="B79" s="253" t="s">
        <v>62</v>
      </c>
      <c r="C79" s="169"/>
      <c r="D79" s="170">
        <f>D56</f>
        <v>6</v>
      </c>
      <c r="E79" s="171">
        <f>D79/D63</f>
        <v>0.06666666666666667</v>
      </c>
      <c r="F79" s="172">
        <f>N56</f>
        <v>160</v>
      </c>
      <c r="G79" s="171">
        <f>F79/N63</f>
        <v>0.06284367635506677</v>
      </c>
      <c r="I79" s="187"/>
      <c r="J79" s="366"/>
      <c r="K79" s="392"/>
      <c r="L79" s="392"/>
      <c r="M79" s="188"/>
      <c r="N79" s="188"/>
      <c r="O79" s="189"/>
      <c r="P79" s="179"/>
      <c r="Q79" s="180"/>
      <c r="R79" s="180"/>
      <c r="S79" s="139"/>
    </row>
    <row r="80" spans="1:19" ht="15.75" thickBot="1">
      <c r="A80" s="190"/>
      <c r="B80" s="191"/>
      <c r="C80" s="192"/>
      <c r="D80" s="193"/>
      <c r="E80" s="194"/>
      <c r="F80" s="195"/>
      <c r="G80" s="194"/>
      <c r="I80" s="367" t="s">
        <v>67</v>
      </c>
      <c r="J80" s="367"/>
      <c r="K80" s="367"/>
      <c r="L80" s="367"/>
      <c r="M80" s="196"/>
      <c r="N80" s="196"/>
      <c r="O80" s="197"/>
      <c r="P80" s="179"/>
      <c r="Q80" s="180"/>
      <c r="R80" s="180"/>
      <c r="S80" s="139"/>
    </row>
    <row r="82" spans="1:15" ht="15">
      <c r="A82" s="368" t="s">
        <v>68</v>
      </c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</row>
    <row r="83" spans="1:15" ht="15">
      <c r="A83" s="268" t="s">
        <v>69</v>
      </c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</row>
    <row r="84" spans="1:15" ht="15">
      <c r="A84" s="268" t="s">
        <v>70</v>
      </c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</row>
    <row r="85" spans="1:15" ht="15">
      <c r="A85" s="268" t="s">
        <v>71</v>
      </c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</row>
    <row r="86" spans="1:15" ht="15">
      <c r="A86" s="270" t="s">
        <v>72</v>
      </c>
      <c r="B86" s="271"/>
      <c r="C86" s="272"/>
      <c r="D86" s="271"/>
      <c r="E86" s="273"/>
      <c r="F86" s="271"/>
      <c r="G86" s="271"/>
      <c r="H86" s="271"/>
      <c r="I86" s="271"/>
      <c r="J86" s="271"/>
      <c r="K86" s="271"/>
      <c r="L86" s="271"/>
      <c r="M86" s="3"/>
      <c r="N86" s="3"/>
      <c r="O86" s="3"/>
    </row>
    <row r="87" spans="1:15" ht="15">
      <c r="A87" s="270" t="s">
        <v>73</v>
      </c>
      <c r="B87" s="271"/>
      <c r="C87" s="272"/>
      <c r="D87" s="271"/>
      <c r="E87" s="273"/>
      <c r="F87" s="271"/>
      <c r="G87" s="271"/>
      <c r="H87" s="271"/>
      <c r="I87" s="271"/>
      <c r="J87" s="271"/>
      <c r="K87" s="271"/>
      <c r="L87" s="271"/>
      <c r="M87" s="3"/>
      <c r="N87" s="3"/>
      <c r="O87" s="3"/>
    </row>
    <row r="88" spans="1:15" ht="15">
      <c r="A88" s="270" t="s">
        <v>74</v>
      </c>
      <c r="B88" s="271"/>
      <c r="C88" s="272"/>
      <c r="D88" s="271"/>
      <c r="E88" s="273"/>
      <c r="F88" s="271"/>
      <c r="G88" s="271"/>
      <c r="H88" s="271"/>
      <c r="I88" s="271"/>
      <c r="J88" s="271"/>
      <c r="K88" s="271"/>
      <c r="L88" s="271"/>
      <c r="M88" s="3"/>
      <c r="N88" s="3"/>
      <c r="O88" s="3"/>
    </row>
    <row r="89" spans="1:15" ht="15">
      <c r="A89" s="271"/>
      <c r="B89" s="271"/>
      <c r="C89" s="272"/>
      <c r="D89" s="271"/>
      <c r="E89" s="273"/>
      <c r="F89" s="271"/>
      <c r="G89" s="271"/>
      <c r="H89" s="271"/>
      <c r="I89" s="271"/>
      <c r="J89" s="271"/>
      <c r="K89" s="271"/>
      <c r="L89" s="271"/>
      <c r="M89" s="3"/>
      <c r="N89" s="3"/>
      <c r="O89" s="3"/>
    </row>
    <row r="90" spans="1:15" ht="15">
      <c r="A90" s="274" t="s">
        <v>75</v>
      </c>
      <c r="B90" s="271"/>
      <c r="C90" s="272"/>
      <c r="D90" s="271"/>
      <c r="E90" s="273"/>
      <c r="F90" s="271"/>
      <c r="G90" s="271"/>
      <c r="H90" s="271"/>
      <c r="I90" s="271"/>
      <c r="J90" s="271"/>
      <c r="K90" s="271"/>
      <c r="L90" s="271"/>
      <c r="M90" s="3"/>
      <c r="N90" s="3"/>
      <c r="O90" s="3"/>
    </row>
    <row r="91" spans="1:15" ht="15">
      <c r="A91" s="275" t="s">
        <v>76</v>
      </c>
      <c r="B91" s="271"/>
      <c r="C91" s="272"/>
      <c r="D91" s="271"/>
      <c r="E91" s="273"/>
      <c r="F91" s="271"/>
      <c r="G91" s="271"/>
      <c r="H91" s="271"/>
      <c r="I91" s="271"/>
      <c r="J91" s="271"/>
      <c r="K91" s="271"/>
      <c r="L91" s="271"/>
      <c r="M91" s="3"/>
      <c r="N91" s="3"/>
      <c r="O91" s="3"/>
    </row>
    <row r="92" spans="1:15" ht="15">
      <c r="A92" s="276" t="s">
        <v>77</v>
      </c>
      <c r="B92" s="271"/>
      <c r="C92" s="272"/>
      <c r="D92" s="271"/>
      <c r="E92" s="273"/>
      <c r="F92" s="271"/>
      <c r="G92" s="271"/>
      <c r="H92" s="271"/>
      <c r="I92" s="271"/>
      <c r="J92" s="271"/>
      <c r="K92" s="271"/>
      <c r="L92" s="271"/>
      <c r="M92" s="3"/>
      <c r="N92" s="3"/>
      <c r="O92" s="3"/>
    </row>
    <row r="93" spans="1:15" ht="15">
      <c r="A93" s="276" t="s">
        <v>78</v>
      </c>
      <c r="B93" s="271"/>
      <c r="C93" s="272"/>
      <c r="D93" s="271"/>
      <c r="E93" s="273"/>
      <c r="F93" s="271"/>
      <c r="G93" s="271"/>
      <c r="H93" s="271"/>
      <c r="I93" s="271"/>
      <c r="J93" s="271"/>
      <c r="K93" s="271"/>
      <c r="L93" s="271"/>
      <c r="M93" s="3"/>
      <c r="N93" s="3"/>
      <c r="O93" s="3"/>
    </row>
    <row r="94" spans="1:15" ht="15">
      <c r="A94" s="276" t="s">
        <v>79</v>
      </c>
      <c r="B94" s="271"/>
      <c r="C94" s="272"/>
      <c r="D94" s="271"/>
      <c r="E94" s="273"/>
      <c r="F94" s="271"/>
      <c r="G94" s="271"/>
      <c r="H94" s="271"/>
      <c r="I94" s="271"/>
      <c r="J94" s="271"/>
      <c r="K94" s="271"/>
      <c r="L94" s="271"/>
      <c r="M94" s="3"/>
      <c r="N94" s="3"/>
      <c r="O94" s="3"/>
    </row>
    <row r="95" spans="1:15" ht="15">
      <c r="A95" s="277" t="s">
        <v>80</v>
      </c>
      <c r="B95" s="271"/>
      <c r="C95" s="272"/>
      <c r="D95" s="271"/>
      <c r="E95" s="273"/>
      <c r="F95" s="271"/>
      <c r="G95" s="271"/>
      <c r="H95" s="271"/>
      <c r="I95" s="271"/>
      <c r="J95" s="271"/>
      <c r="K95" s="271"/>
      <c r="L95" s="271"/>
      <c r="M95" s="3"/>
      <c r="N95" s="3"/>
      <c r="O95" s="3"/>
    </row>
    <row r="96" spans="1:15" ht="15">
      <c r="A96" s="277" t="s">
        <v>81</v>
      </c>
      <c r="B96" s="271"/>
      <c r="C96" s="272"/>
      <c r="D96" s="271"/>
      <c r="E96" s="273"/>
      <c r="F96" s="271"/>
      <c r="G96" s="271"/>
      <c r="H96" s="271"/>
      <c r="I96" s="271"/>
      <c r="J96" s="271"/>
      <c r="K96" s="271"/>
      <c r="L96" s="271"/>
      <c r="M96" s="3"/>
      <c r="N96" s="3"/>
      <c r="O96" s="3"/>
    </row>
    <row r="97" spans="1:15" ht="15">
      <c r="A97" s="277"/>
      <c r="B97" s="271"/>
      <c r="C97" s="272"/>
      <c r="D97" s="271"/>
      <c r="E97" s="273"/>
      <c r="F97" s="271"/>
      <c r="G97" s="271"/>
      <c r="H97" s="271"/>
      <c r="I97" s="271"/>
      <c r="J97" s="271"/>
      <c r="K97" s="271"/>
      <c r="L97" s="271"/>
      <c r="M97" s="3"/>
      <c r="N97" s="3"/>
      <c r="O97" s="3"/>
    </row>
    <row r="98" spans="1:15" ht="15">
      <c r="A98" s="278" t="s">
        <v>82</v>
      </c>
      <c r="B98" s="271"/>
      <c r="C98" s="272"/>
      <c r="D98" s="271"/>
      <c r="E98" s="273"/>
      <c r="F98" s="271"/>
      <c r="G98" s="271"/>
      <c r="H98" s="271"/>
      <c r="I98" s="271"/>
      <c r="J98" s="271"/>
      <c r="K98" s="271"/>
      <c r="L98" s="271"/>
      <c r="M98" s="3"/>
      <c r="N98" s="3"/>
      <c r="O98" s="3"/>
    </row>
    <row r="99" spans="1:15" ht="15">
      <c r="A99" s="277" t="s">
        <v>83</v>
      </c>
      <c r="B99" s="271"/>
      <c r="C99" s="272"/>
      <c r="D99" s="271"/>
      <c r="E99" s="273"/>
      <c r="F99" s="271"/>
      <c r="G99" s="271"/>
      <c r="H99" s="271"/>
      <c r="I99" s="271"/>
      <c r="J99" s="271"/>
      <c r="K99" s="271"/>
      <c r="L99" s="271"/>
      <c r="M99" s="3"/>
      <c r="N99" s="3"/>
      <c r="O99" s="3"/>
    </row>
    <row r="100" spans="1:15" ht="15">
      <c r="A100" s="277" t="s">
        <v>84</v>
      </c>
      <c r="B100" s="271"/>
      <c r="C100" s="272"/>
      <c r="D100" s="271"/>
      <c r="E100" s="273"/>
      <c r="F100" s="271"/>
      <c r="G100" s="271"/>
      <c r="H100" s="271"/>
      <c r="I100" s="271"/>
      <c r="J100" s="271"/>
      <c r="K100" s="271"/>
      <c r="L100" s="271"/>
      <c r="M100" s="3"/>
      <c r="N100" s="3"/>
      <c r="O100" s="3"/>
    </row>
    <row r="101" spans="1:15" ht="15">
      <c r="A101" s="277" t="s">
        <v>85</v>
      </c>
      <c r="B101" s="271"/>
      <c r="C101" s="272"/>
      <c r="D101" s="271"/>
      <c r="E101" s="273"/>
      <c r="F101" s="271"/>
      <c r="G101" s="271"/>
      <c r="H101" s="271"/>
      <c r="I101" s="271"/>
      <c r="J101" s="271"/>
      <c r="K101" s="271"/>
      <c r="L101" s="271"/>
      <c r="M101" s="3"/>
      <c r="N101" s="3"/>
      <c r="O101" s="3"/>
    </row>
    <row r="102" spans="1:15" ht="15">
      <c r="A102" s="271"/>
      <c r="B102" s="271"/>
      <c r="C102" s="272"/>
      <c r="D102" s="271"/>
      <c r="E102" s="273"/>
      <c r="F102" s="271"/>
      <c r="G102" s="271"/>
      <c r="H102" s="271"/>
      <c r="I102" s="271"/>
      <c r="J102" s="271"/>
      <c r="K102" s="271"/>
      <c r="L102" s="271"/>
      <c r="M102" s="3"/>
      <c r="N102" s="3"/>
      <c r="O102" s="3"/>
    </row>
    <row r="103" spans="1:15" ht="15">
      <c r="A103" s="278" t="s">
        <v>86</v>
      </c>
      <c r="B103" s="271"/>
      <c r="C103" s="272"/>
      <c r="D103" s="271"/>
      <c r="E103" s="273"/>
      <c r="F103" s="271"/>
      <c r="G103" s="271"/>
      <c r="H103" s="271"/>
      <c r="I103" s="271"/>
      <c r="J103" s="271"/>
      <c r="K103" s="271"/>
      <c r="L103" s="271"/>
      <c r="M103" s="3"/>
      <c r="N103" s="3"/>
      <c r="O103" s="3"/>
    </row>
    <row r="104" spans="1:15" ht="15">
      <c r="A104" s="277" t="s">
        <v>87</v>
      </c>
      <c r="B104" s="271"/>
      <c r="C104" s="272"/>
      <c r="D104" s="271"/>
      <c r="E104" s="273"/>
      <c r="F104" s="271"/>
      <c r="G104" s="271"/>
      <c r="H104" s="271"/>
      <c r="I104" s="271"/>
      <c r="J104" s="271"/>
      <c r="K104" s="271"/>
      <c r="L104" s="271"/>
      <c r="M104" s="3"/>
      <c r="N104" s="3"/>
      <c r="O104" s="3"/>
    </row>
    <row r="105" spans="1:15" ht="15">
      <c r="A105" s="277" t="s">
        <v>88</v>
      </c>
      <c r="B105" s="271"/>
      <c r="C105" s="272"/>
      <c r="D105" s="271"/>
      <c r="E105" s="273"/>
      <c r="F105" s="271"/>
      <c r="G105" s="271"/>
      <c r="H105" s="271"/>
      <c r="I105" s="271"/>
      <c r="J105" s="271"/>
      <c r="K105" s="271"/>
      <c r="L105" s="271"/>
      <c r="M105" s="3"/>
      <c r="N105" s="3"/>
      <c r="O105" s="3"/>
    </row>
    <row r="106" spans="1:15" ht="15">
      <c r="A106" s="277" t="s">
        <v>89</v>
      </c>
      <c r="B106" s="271"/>
      <c r="C106" s="272"/>
      <c r="D106" s="271"/>
      <c r="E106" s="273"/>
      <c r="F106" s="271"/>
      <c r="G106" s="271"/>
      <c r="H106" s="271"/>
      <c r="I106" s="271"/>
      <c r="J106" s="271"/>
      <c r="K106" s="271"/>
      <c r="L106" s="271"/>
      <c r="M106" s="3"/>
      <c r="N106" s="3"/>
      <c r="O106" s="3"/>
    </row>
  </sheetData>
  <sheetProtection selectLockedCells="1" selectUnlockedCells="1"/>
  <mergeCells count="24">
    <mergeCell ref="A82:O82"/>
    <mergeCell ref="J78:L78"/>
    <mergeCell ref="J79:L79"/>
    <mergeCell ref="I80:L80"/>
    <mergeCell ref="D75:D76"/>
    <mergeCell ref="E75:E76"/>
    <mergeCell ref="F75:F76"/>
    <mergeCell ref="G75:G76"/>
    <mergeCell ref="J75:L75"/>
    <mergeCell ref="J76:L76"/>
    <mergeCell ref="D73:D74"/>
    <mergeCell ref="E73:E74"/>
    <mergeCell ref="F73:F74"/>
    <mergeCell ref="G73:G74"/>
    <mergeCell ref="J73:L73"/>
    <mergeCell ref="J74:L74"/>
    <mergeCell ref="B13:I13"/>
    <mergeCell ref="D66:E66"/>
    <mergeCell ref="F66:G66"/>
    <mergeCell ref="I69:L69"/>
    <mergeCell ref="D70:D71"/>
    <mergeCell ref="E70:E71"/>
    <mergeCell ref="F70:F71"/>
    <mergeCell ref="G70:G71"/>
  </mergeCells>
  <printOptions/>
  <pageMargins left="0.7" right="0.7" top="0.75" bottom="0.75" header="0.3" footer="0.5118055555555555"/>
  <pageSetup horizontalDpi="300" verticalDpi="300" orientation="landscape" paperSize="9" scale="90" r:id="rId1"/>
  <headerFooter alignWithMargins="0">
    <oddHeader>&amp;RZałącznik nr 9 do Uchwały nr 18 Rady WMiI z dnia 19 marca 2019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6"/>
  <sheetViews>
    <sheetView workbookViewId="0" topLeftCell="A1">
      <selection activeCell="V47" sqref="V47"/>
    </sheetView>
  </sheetViews>
  <sheetFormatPr defaultColWidth="8.8515625" defaultRowHeight="15"/>
  <cols>
    <col min="1" max="1" width="3.8515625" style="285" customWidth="1"/>
    <col min="2" max="2" width="34.8515625" style="285" customWidth="1"/>
    <col min="3" max="3" width="6.7109375" style="362" customWidth="1"/>
    <col min="4" max="4" width="6.7109375" style="285" customWidth="1"/>
    <col min="5" max="5" width="6.7109375" style="286" customWidth="1"/>
    <col min="6" max="14" width="6.7109375" style="285" customWidth="1"/>
    <col min="15" max="15" width="7.140625" style="285" bestFit="1" customWidth="1"/>
    <col min="16" max="16" width="5.8515625" style="3" hidden="1" customWidth="1"/>
    <col min="17" max="17" width="2.00390625" style="286" hidden="1" customWidth="1"/>
    <col min="18" max="18" width="12.00390625" style="286" hidden="1" customWidth="1"/>
    <col min="19" max="19" width="4.7109375" style="285" customWidth="1"/>
    <col min="20" max="16384" width="8.8515625" style="285" customWidth="1"/>
  </cols>
  <sheetData>
    <row r="1" spans="1:15" ht="15.75">
      <c r="A1" s="239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286"/>
      <c r="B3" s="237" t="s">
        <v>16</v>
      </c>
      <c r="C3" s="287"/>
      <c r="D3" s="286"/>
      <c r="F3" s="286"/>
      <c r="G3" s="286"/>
      <c r="H3" s="286"/>
      <c r="I3" s="286"/>
      <c r="J3" s="286"/>
      <c r="K3" s="286"/>
      <c r="L3" s="286"/>
      <c r="M3" s="286" t="s">
        <v>168</v>
      </c>
      <c r="N3" s="286"/>
      <c r="O3" s="286"/>
    </row>
    <row r="4" spans="2:5" ht="15">
      <c r="B4" s="238" t="s">
        <v>17</v>
      </c>
      <c r="C4" s="285"/>
      <c r="E4" s="285"/>
    </row>
    <row r="5" spans="2:5" ht="15">
      <c r="B5" s="238" t="s">
        <v>18</v>
      </c>
      <c r="C5" s="285"/>
      <c r="E5" s="285"/>
    </row>
    <row r="6" spans="2:5" ht="15">
      <c r="B6" s="238" t="s">
        <v>19</v>
      </c>
      <c r="C6" s="285"/>
      <c r="E6" s="285"/>
    </row>
    <row r="7" spans="2:5" ht="15">
      <c r="B7" s="238" t="s">
        <v>166</v>
      </c>
      <c r="C7" s="285"/>
      <c r="E7" s="285"/>
    </row>
    <row r="8" spans="1:34" ht="15.75">
      <c r="A8" s="282"/>
      <c r="B8" s="199"/>
      <c r="C8" s="199"/>
      <c r="D8" s="199"/>
      <c r="E8" s="200"/>
      <c r="F8" s="199"/>
      <c r="G8" s="199"/>
      <c r="H8" s="199"/>
      <c r="I8" s="199"/>
      <c r="J8" s="200"/>
      <c r="K8" s="200"/>
      <c r="L8" s="200"/>
      <c r="M8" s="200"/>
      <c r="N8" s="200"/>
      <c r="O8" s="200"/>
      <c r="P8" s="6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</row>
    <row r="9" spans="1:34" ht="15.75">
      <c r="A9" s="240" t="s">
        <v>24</v>
      </c>
      <c r="B9" s="241" t="s">
        <v>25</v>
      </c>
      <c r="C9" s="288"/>
      <c r="D9" s="288" t="s">
        <v>27</v>
      </c>
      <c r="E9" s="242" t="s">
        <v>26</v>
      </c>
      <c r="F9" s="245" t="s">
        <v>29</v>
      </c>
      <c r="G9" s="289"/>
      <c r="H9" s="289"/>
      <c r="I9" s="289"/>
      <c r="J9" s="289"/>
      <c r="K9" s="289"/>
      <c r="L9" s="289"/>
      <c r="M9" s="289"/>
      <c r="N9" s="289"/>
      <c r="O9" s="290"/>
      <c r="P9" s="1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">
      <c r="A10" s="291"/>
      <c r="B10" s="115"/>
      <c r="C10" s="243" t="s">
        <v>1</v>
      </c>
      <c r="D10" s="292" t="s">
        <v>2</v>
      </c>
      <c r="E10" s="244" t="s">
        <v>28</v>
      </c>
      <c r="F10" s="293"/>
      <c r="G10" s="293"/>
      <c r="H10" s="293"/>
      <c r="I10" s="294"/>
      <c r="J10" s="294"/>
      <c r="K10" s="294"/>
      <c r="L10" s="294"/>
      <c r="M10" s="294"/>
      <c r="N10" s="294"/>
      <c r="O10" s="294"/>
      <c r="P10" s="20"/>
      <c r="T10" s="286"/>
      <c r="U10" s="8"/>
      <c r="V10" s="287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</row>
    <row r="11" spans="1:21" ht="15">
      <c r="A11" s="291"/>
      <c r="B11" s="282"/>
      <c r="C11" s="22"/>
      <c r="D11" s="291"/>
      <c r="E11" s="244" t="s">
        <v>1</v>
      </c>
      <c r="F11" s="31" t="s">
        <v>30</v>
      </c>
      <c r="G11" s="52" t="s">
        <v>31</v>
      </c>
      <c r="H11" s="52" t="s">
        <v>3</v>
      </c>
      <c r="I11" s="52" t="s">
        <v>32</v>
      </c>
      <c r="J11" s="52" t="s">
        <v>33</v>
      </c>
      <c r="K11" s="52" t="s">
        <v>34</v>
      </c>
      <c r="L11" s="52" t="s">
        <v>35</v>
      </c>
      <c r="M11" s="52" t="s">
        <v>36</v>
      </c>
      <c r="N11" s="52" t="s">
        <v>37</v>
      </c>
      <c r="O11" s="52" t="s">
        <v>4</v>
      </c>
      <c r="P11" s="25" t="s">
        <v>38</v>
      </c>
      <c r="U11" s="10"/>
    </row>
    <row r="12" spans="1:21" ht="15">
      <c r="A12" s="291"/>
      <c r="B12" s="115"/>
      <c r="C12" s="295"/>
      <c r="D12" s="291"/>
      <c r="E12" s="296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5"/>
      <c r="U12" s="10"/>
    </row>
    <row r="13" spans="1:21" ht="16.5" thickBot="1">
      <c r="A13" s="28"/>
      <c r="B13" s="375" t="s">
        <v>39</v>
      </c>
      <c r="C13" s="375"/>
      <c r="D13" s="375"/>
      <c r="E13" s="375"/>
      <c r="F13" s="375"/>
      <c r="G13" s="375"/>
      <c r="H13" s="375"/>
      <c r="I13" s="375"/>
      <c r="J13" s="297"/>
      <c r="K13" s="297"/>
      <c r="L13" s="297"/>
      <c r="M13" s="297"/>
      <c r="N13" s="297"/>
      <c r="O13" s="297"/>
      <c r="P13" s="30"/>
      <c r="U13" s="10"/>
    </row>
    <row r="14" spans="1:21" ht="15">
      <c r="A14" s="31">
        <v>1</v>
      </c>
      <c r="B14" s="58" t="s">
        <v>94</v>
      </c>
      <c r="C14" s="298">
        <v>1</v>
      </c>
      <c r="D14" s="33">
        <v>0.25</v>
      </c>
      <c r="E14" s="34" t="s">
        <v>5</v>
      </c>
      <c r="F14" s="35">
        <v>2</v>
      </c>
      <c r="G14" s="36"/>
      <c r="H14" s="37"/>
      <c r="I14" s="38">
        <v>0</v>
      </c>
      <c r="J14" s="39">
        <v>3</v>
      </c>
      <c r="K14" s="39">
        <f aca="true" t="shared" si="0" ref="K14:K21">F14+G14+H14</f>
        <v>2</v>
      </c>
      <c r="L14" s="39">
        <f aca="true" t="shared" si="1" ref="L14:L21">F14+G14+H14+I14</f>
        <v>2</v>
      </c>
      <c r="M14" s="39">
        <v>0</v>
      </c>
      <c r="N14" s="39">
        <f aca="true" t="shared" si="2" ref="N14:N21">J14+L14</f>
        <v>5</v>
      </c>
      <c r="O14" s="40" t="s">
        <v>6</v>
      </c>
      <c r="P14" s="41"/>
      <c r="Q14" s="286">
        <f aca="true" t="shared" si="3" ref="Q14:Q21">IF(E14="Egz.",1,0)</f>
        <v>0</v>
      </c>
      <c r="R14" s="286">
        <f aca="true" t="shared" si="4" ref="R14:R21">N14/D14</f>
        <v>20</v>
      </c>
      <c r="U14" s="10"/>
    </row>
    <row r="15" spans="1:18" ht="15">
      <c r="A15" s="31">
        <v>2</v>
      </c>
      <c r="B15" s="58" t="s">
        <v>95</v>
      </c>
      <c r="C15" s="298">
        <v>1</v>
      </c>
      <c r="D15" s="33">
        <v>0.25</v>
      </c>
      <c r="E15" s="34" t="s">
        <v>5</v>
      </c>
      <c r="F15" s="42">
        <v>2</v>
      </c>
      <c r="G15" s="43"/>
      <c r="H15" s="44"/>
      <c r="I15" s="45">
        <v>0</v>
      </c>
      <c r="J15" s="46">
        <v>3</v>
      </c>
      <c r="K15" s="46">
        <f t="shared" si="0"/>
        <v>2</v>
      </c>
      <c r="L15" s="46">
        <f t="shared" si="1"/>
        <v>2</v>
      </c>
      <c r="M15" s="46">
        <v>0</v>
      </c>
      <c r="N15" s="46">
        <f t="shared" si="2"/>
        <v>5</v>
      </c>
      <c r="O15" s="47" t="s">
        <v>6</v>
      </c>
      <c r="P15" s="41"/>
      <c r="Q15" s="286">
        <f t="shared" si="3"/>
        <v>0</v>
      </c>
      <c r="R15" s="286">
        <f t="shared" si="4"/>
        <v>20</v>
      </c>
    </row>
    <row r="16" spans="1:18" ht="15">
      <c r="A16" s="31">
        <v>3</v>
      </c>
      <c r="B16" s="58" t="s">
        <v>96</v>
      </c>
      <c r="C16" s="298">
        <v>1</v>
      </c>
      <c r="D16" s="33">
        <v>0.5</v>
      </c>
      <c r="E16" s="34" t="s">
        <v>5</v>
      </c>
      <c r="F16" s="42">
        <v>4</v>
      </c>
      <c r="G16" s="43"/>
      <c r="H16" s="44"/>
      <c r="I16" s="45">
        <v>0</v>
      </c>
      <c r="J16" s="46">
        <v>6</v>
      </c>
      <c r="K16" s="46">
        <f t="shared" si="0"/>
        <v>4</v>
      </c>
      <c r="L16" s="46">
        <f t="shared" si="1"/>
        <v>4</v>
      </c>
      <c r="M16" s="46">
        <v>0</v>
      </c>
      <c r="N16" s="46">
        <f t="shared" si="2"/>
        <v>10</v>
      </c>
      <c r="O16" s="47" t="s">
        <v>6</v>
      </c>
      <c r="P16" s="41"/>
      <c r="Q16" s="286">
        <f t="shared" si="3"/>
        <v>0</v>
      </c>
      <c r="R16" s="286">
        <f t="shared" si="4"/>
        <v>20</v>
      </c>
    </row>
    <row r="17" spans="1:18" ht="15">
      <c r="A17" s="31">
        <v>4</v>
      </c>
      <c r="B17" s="58" t="s">
        <v>97</v>
      </c>
      <c r="C17" s="48">
        <v>1</v>
      </c>
      <c r="D17" s="33">
        <v>0.5</v>
      </c>
      <c r="E17" s="34" t="s">
        <v>5</v>
      </c>
      <c r="F17" s="42">
        <v>4</v>
      </c>
      <c r="G17" s="43"/>
      <c r="H17" s="44"/>
      <c r="I17" s="45">
        <v>4</v>
      </c>
      <c r="J17" s="46">
        <v>6</v>
      </c>
      <c r="K17" s="46">
        <f t="shared" si="0"/>
        <v>4</v>
      </c>
      <c r="L17" s="46">
        <f t="shared" si="1"/>
        <v>8</v>
      </c>
      <c r="M17" s="46">
        <v>0</v>
      </c>
      <c r="N17" s="46">
        <f t="shared" si="2"/>
        <v>14</v>
      </c>
      <c r="O17" s="47" t="s">
        <v>6</v>
      </c>
      <c r="P17" s="41"/>
      <c r="Q17" s="286">
        <f t="shared" si="3"/>
        <v>0</v>
      </c>
      <c r="R17" s="286">
        <f t="shared" si="4"/>
        <v>28</v>
      </c>
    </row>
    <row r="18" spans="1:18" s="3" customFormat="1" ht="15">
      <c r="A18" s="31">
        <v>5</v>
      </c>
      <c r="B18" s="49" t="s">
        <v>98</v>
      </c>
      <c r="C18" s="50">
        <v>1</v>
      </c>
      <c r="D18" s="33">
        <v>2</v>
      </c>
      <c r="E18" s="34" t="s">
        <v>7</v>
      </c>
      <c r="F18" s="42">
        <v>30</v>
      </c>
      <c r="G18" s="43"/>
      <c r="H18" s="44"/>
      <c r="I18" s="45">
        <v>1</v>
      </c>
      <c r="J18" s="46">
        <v>29</v>
      </c>
      <c r="K18" s="46">
        <f t="shared" si="0"/>
        <v>30</v>
      </c>
      <c r="L18" s="46">
        <f t="shared" si="1"/>
        <v>31</v>
      </c>
      <c r="M18" s="46">
        <v>0</v>
      </c>
      <c r="N18" s="46">
        <f t="shared" si="2"/>
        <v>60</v>
      </c>
      <c r="O18" s="47" t="s">
        <v>8</v>
      </c>
      <c r="P18" s="41" t="s">
        <v>9</v>
      </c>
      <c r="Q18" s="299">
        <f t="shared" si="3"/>
        <v>0</v>
      </c>
      <c r="R18" s="299">
        <f t="shared" si="4"/>
        <v>30</v>
      </c>
    </row>
    <row r="19" spans="1:18" s="3" customFormat="1" ht="15">
      <c r="A19" s="31">
        <v>6</v>
      </c>
      <c r="B19" s="52" t="s">
        <v>100</v>
      </c>
      <c r="C19" s="50">
        <v>1</v>
      </c>
      <c r="D19" s="33">
        <v>2</v>
      </c>
      <c r="E19" s="34" t="s">
        <v>7</v>
      </c>
      <c r="F19" s="42"/>
      <c r="G19" s="43">
        <v>30</v>
      </c>
      <c r="H19" s="44"/>
      <c r="I19" s="45">
        <v>1</v>
      </c>
      <c r="J19" s="46">
        <v>29</v>
      </c>
      <c r="K19" s="46">
        <f t="shared" si="0"/>
        <v>30</v>
      </c>
      <c r="L19" s="46">
        <f t="shared" si="1"/>
        <v>31</v>
      </c>
      <c r="M19" s="46">
        <v>30</v>
      </c>
      <c r="N19" s="46">
        <f t="shared" si="2"/>
        <v>60</v>
      </c>
      <c r="O19" s="47" t="s">
        <v>6</v>
      </c>
      <c r="P19" s="41"/>
      <c r="Q19" s="299">
        <f t="shared" si="3"/>
        <v>0</v>
      </c>
      <c r="R19" s="299">
        <f t="shared" si="4"/>
        <v>30</v>
      </c>
    </row>
    <row r="20" spans="1:18" ht="15">
      <c r="A20" s="31">
        <v>7</v>
      </c>
      <c r="B20" s="49" t="s">
        <v>101</v>
      </c>
      <c r="C20" s="50">
        <v>2</v>
      </c>
      <c r="D20" s="33">
        <v>0.5</v>
      </c>
      <c r="E20" s="34" t="s">
        <v>5</v>
      </c>
      <c r="F20" s="42">
        <v>4</v>
      </c>
      <c r="G20" s="43"/>
      <c r="H20" s="44"/>
      <c r="I20" s="45">
        <v>4</v>
      </c>
      <c r="J20" s="46">
        <v>6</v>
      </c>
      <c r="K20" s="46">
        <f t="shared" si="0"/>
        <v>4</v>
      </c>
      <c r="L20" s="46">
        <f t="shared" si="1"/>
        <v>8</v>
      </c>
      <c r="M20" s="46">
        <v>0</v>
      </c>
      <c r="N20" s="46">
        <f t="shared" si="2"/>
        <v>14</v>
      </c>
      <c r="O20" s="47" t="s">
        <v>6</v>
      </c>
      <c r="P20" s="41"/>
      <c r="Q20" s="286">
        <f t="shared" si="3"/>
        <v>0</v>
      </c>
      <c r="R20" s="286">
        <f t="shared" si="4"/>
        <v>28</v>
      </c>
    </row>
    <row r="21" spans="1:18" s="3" customFormat="1" ht="15">
      <c r="A21" s="31">
        <v>8</v>
      </c>
      <c r="B21" s="49" t="s">
        <v>99</v>
      </c>
      <c r="C21" s="50">
        <v>2</v>
      </c>
      <c r="D21" s="33">
        <v>2</v>
      </c>
      <c r="E21" s="34" t="s">
        <v>7</v>
      </c>
      <c r="F21" s="42">
        <v>30</v>
      </c>
      <c r="G21" s="43"/>
      <c r="H21" s="44"/>
      <c r="I21" s="45">
        <v>1</v>
      </c>
      <c r="J21" s="46">
        <v>29</v>
      </c>
      <c r="K21" s="46">
        <f t="shared" si="0"/>
        <v>30</v>
      </c>
      <c r="L21" s="46">
        <f t="shared" si="1"/>
        <v>31</v>
      </c>
      <c r="M21" s="46">
        <v>0</v>
      </c>
      <c r="N21" s="46">
        <f t="shared" si="2"/>
        <v>60</v>
      </c>
      <c r="O21" s="47" t="s">
        <v>8</v>
      </c>
      <c r="P21" s="41" t="s">
        <v>9</v>
      </c>
      <c r="Q21" s="299">
        <f t="shared" si="3"/>
        <v>0</v>
      </c>
      <c r="R21" s="299">
        <f t="shared" si="4"/>
        <v>30</v>
      </c>
    </row>
    <row r="22" spans="1:18" s="3" customFormat="1" ht="16.5" thickBot="1">
      <c r="A22" s="31"/>
      <c r="B22" s="53" t="s">
        <v>40</v>
      </c>
      <c r="C22" s="54"/>
      <c r="D22" s="54"/>
      <c r="E22" s="55"/>
      <c r="F22" s="54"/>
      <c r="G22" s="54"/>
      <c r="H22" s="54"/>
      <c r="I22" s="54"/>
      <c r="J22" s="54"/>
      <c r="K22" s="56"/>
      <c r="L22" s="54"/>
      <c r="M22" s="54"/>
      <c r="N22" s="54"/>
      <c r="O22" s="54"/>
      <c r="P22" s="54"/>
      <c r="Q22" s="299"/>
      <c r="R22" s="299"/>
    </row>
    <row r="23" spans="1:18" ht="15">
      <c r="A23" s="75">
        <v>1</v>
      </c>
      <c r="B23" s="58" t="s">
        <v>102</v>
      </c>
      <c r="C23" s="50">
        <v>1</v>
      </c>
      <c r="D23" s="33">
        <v>3</v>
      </c>
      <c r="E23" s="34" t="s">
        <v>0</v>
      </c>
      <c r="F23" s="35">
        <v>15</v>
      </c>
      <c r="G23" s="36"/>
      <c r="H23" s="81">
        <v>30</v>
      </c>
      <c r="I23" s="38">
        <v>3</v>
      </c>
      <c r="J23" s="39">
        <v>42</v>
      </c>
      <c r="K23" s="39">
        <f>F23+G23+H23</f>
        <v>45</v>
      </c>
      <c r="L23" s="39">
        <f>F23+G23+H23+I23</f>
        <v>48</v>
      </c>
      <c r="M23" s="39">
        <v>30</v>
      </c>
      <c r="N23" s="39">
        <f>J23+L23</f>
        <v>90</v>
      </c>
      <c r="O23" s="40" t="s">
        <v>6</v>
      </c>
      <c r="P23" s="41"/>
      <c r="Q23" s="286">
        <f>IF(E23="Egz.",1,0)</f>
        <v>1</v>
      </c>
      <c r="R23" s="286">
        <f>N23/D23</f>
        <v>30</v>
      </c>
    </row>
    <row r="24" spans="1:18" ht="15">
      <c r="A24" s="75">
        <v>2</v>
      </c>
      <c r="B24" s="58" t="s">
        <v>103</v>
      </c>
      <c r="C24" s="50">
        <v>1</v>
      </c>
      <c r="D24" s="33">
        <v>3.5</v>
      </c>
      <c r="E24" s="34" t="s">
        <v>0</v>
      </c>
      <c r="F24" s="42">
        <v>30</v>
      </c>
      <c r="G24" s="43"/>
      <c r="H24" s="67">
        <v>30</v>
      </c>
      <c r="I24" s="45">
        <v>2</v>
      </c>
      <c r="J24" s="46">
        <v>43</v>
      </c>
      <c r="K24" s="46">
        <f>F24+G24+H24</f>
        <v>60</v>
      </c>
      <c r="L24" s="46">
        <f>F24+G24+H24+I24</f>
        <v>62</v>
      </c>
      <c r="M24" s="46">
        <v>30</v>
      </c>
      <c r="N24" s="46">
        <f>J24+L24</f>
        <v>105</v>
      </c>
      <c r="O24" s="47" t="s">
        <v>8</v>
      </c>
      <c r="P24" s="41" t="s">
        <v>10</v>
      </c>
      <c r="Q24" s="286">
        <f>IF(E24="Egz.",1,0)</f>
        <v>1</v>
      </c>
      <c r="R24" s="286">
        <f>N24/D24</f>
        <v>30</v>
      </c>
    </row>
    <row r="25" spans="1:16" ht="15">
      <c r="A25" s="75"/>
      <c r="B25" s="58" t="s">
        <v>104</v>
      </c>
      <c r="C25" s="50"/>
      <c r="D25" s="33"/>
      <c r="E25" s="34"/>
      <c r="F25" s="42"/>
      <c r="G25" s="43"/>
      <c r="H25" s="67"/>
      <c r="I25" s="45"/>
      <c r="J25" s="46"/>
      <c r="K25" s="46"/>
      <c r="L25" s="46"/>
      <c r="M25" s="46"/>
      <c r="N25" s="46"/>
      <c r="O25" s="47"/>
      <c r="P25" s="41"/>
    </row>
    <row r="26" spans="1:16" ht="15">
      <c r="A26" s="75"/>
      <c r="B26" s="58" t="s">
        <v>105</v>
      </c>
      <c r="C26" s="50"/>
      <c r="D26" s="33"/>
      <c r="E26" s="34"/>
      <c r="F26" s="42"/>
      <c r="G26" s="43"/>
      <c r="H26" s="67"/>
      <c r="I26" s="45"/>
      <c r="J26" s="46"/>
      <c r="K26" s="46"/>
      <c r="L26" s="46"/>
      <c r="M26" s="46"/>
      <c r="N26" s="46"/>
      <c r="O26" s="47"/>
      <c r="P26" s="41"/>
    </row>
    <row r="27" spans="1:18" ht="15">
      <c r="A27" s="75">
        <v>3</v>
      </c>
      <c r="B27" s="58" t="s">
        <v>106</v>
      </c>
      <c r="C27" s="50">
        <v>1</v>
      </c>
      <c r="D27" s="33">
        <v>1</v>
      </c>
      <c r="E27" s="34" t="s">
        <v>7</v>
      </c>
      <c r="F27" s="42">
        <v>15</v>
      </c>
      <c r="G27" s="43"/>
      <c r="H27" s="67"/>
      <c r="I27" s="45">
        <v>0</v>
      </c>
      <c r="J27" s="46">
        <v>15</v>
      </c>
      <c r="K27" s="46">
        <f>F27+G27+H27</f>
        <v>15</v>
      </c>
      <c r="L27" s="46">
        <f>F27+G27+H27+I27</f>
        <v>15</v>
      </c>
      <c r="M27" s="46">
        <v>0</v>
      </c>
      <c r="N27" s="46">
        <f>J27+L27</f>
        <v>30</v>
      </c>
      <c r="O27" s="47" t="s">
        <v>6</v>
      </c>
      <c r="P27" s="41" t="s">
        <v>9</v>
      </c>
      <c r="Q27" s="286">
        <f>IF(E27="Egz.",1,0)</f>
        <v>0</v>
      </c>
      <c r="R27" s="286">
        <f>N27/D27</f>
        <v>30</v>
      </c>
    </row>
    <row r="28" spans="1:18" ht="15">
      <c r="A28" s="75">
        <v>4</v>
      </c>
      <c r="B28" s="58" t="s">
        <v>109</v>
      </c>
      <c r="C28" s="50">
        <v>2</v>
      </c>
      <c r="D28" s="33">
        <v>3</v>
      </c>
      <c r="E28" s="34" t="s">
        <v>7</v>
      </c>
      <c r="F28" s="42">
        <v>15</v>
      </c>
      <c r="G28" s="43"/>
      <c r="H28" s="67">
        <v>30</v>
      </c>
      <c r="I28" s="45">
        <v>3</v>
      </c>
      <c r="J28" s="46">
        <v>42</v>
      </c>
      <c r="K28" s="46">
        <f>F28+G28+H28</f>
        <v>45</v>
      </c>
      <c r="L28" s="46">
        <f>F28+G28+H28+I28</f>
        <v>48</v>
      </c>
      <c r="M28" s="46">
        <v>30</v>
      </c>
      <c r="N28" s="46">
        <f>J28+L28</f>
        <v>90</v>
      </c>
      <c r="O28" s="47" t="s">
        <v>6</v>
      </c>
      <c r="P28" s="41"/>
      <c r="Q28" s="286">
        <f>IF(E28="Egz.",1,0)</f>
        <v>0</v>
      </c>
      <c r="R28" s="286">
        <f>N28/D28</f>
        <v>30</v>
      </c>
    </row>
    <row r="29" spans="1:18" ht="15">
      <c r="A29" s="75">
        <v>5</v>
      </c>
      <c r="B29" s="58" t="s">
        <v>107</v>
      </c>
      <c r="C29" s="50">
        <v>2</v>
      </c>
      <c r="D29" s="33">
        <v>3</v>
      </c>
      <c r="E29" s="34" t="s">
        <v>7</v>
      </c>
      <c r="F29" s="42">
        <v>15</v>
      </c>
      <c r="G29" s="43"/>
      <c r="H29" s="67">
        <v>30</v>
      </c>
      <c r="I29" s="45">
        <v>3</v>
      </c>
      <c r="J29" s="46">
        <v>42</v>
      </c>
      <c r="K29" s="46">
        <f>F29+G29+H29</f>
        <v>45</v>
      </c>
      <c r="L29" s="46">
        <f>F29+G29+H29+I29</f>
        <v>48</v>
      </c>
      <c r="M29" s="46">
        <v>30</v>
      </c>
      <c r="N29" s="46">
        <f>J29+L29</f>
        <v>90</v>
      </c>
      <c r="O29" s="47" t="s">
        <v>6</v>
      </c>
      <c r="P29" s="41"/>
      <c r="Q29" s="286">
        <f>IF(E29="Egz.",1,0)</f>
        <v>0</v>
      </c>
      <c r="R29" s="286">
        <f>N29/D29</f>
        <v>30</v>
      </c>
    </row>
    <row r="30" spans="1:18" ht="15">
      <c r="A30" s="75">
        <v>6</v>
      </c>
      <c r="B30" s="58" t="s">
        <v>108</v>
      </c>
      <c r="C30" s="50">
        <v>2</v>
      </c>
      <c r="D30" s="33">
        <v>4</v>
      </c>
      <c r="E30" s="34" t="s">
        <v>0</v>
      </c>
      <c r="F30" s="42">
        <v>30</v>
      </c>
      <c r="G30" s="43"/>
      <c r="H30" s="67">
        <v>30</v>
      </c>
      <c r="I30" s="45">
        <v>5</v>
      </c>
      <c r="J30" s="46">
        <v>55</v>
      </c>
      <c r="K30" s="46">
        <f>F30+G30+H30</f>
        <v>60</v>
      </c>
      <c r="L30" s="46">
        <f>F30+G30+H30+I30</f>
        <v>65</v>
      </c>
      <c r="M30" s="46">
        <v>30</v>
      </c>
      <c r="N30" s="46">
        <f>J30+L30</f>
        <v>120</v>
      </c>
      <c r="O30" s="47" t="s">
        <v>6</v>
      </c>
      <c r="P30" s="41"/>
      <c r="Q30" s="286">
        <f>IF(E30="Egz.",1,0)</f>
        <v>1</v>
      </c>
      <c r="R30" s="286">
        <f>N30/D30</f>
        <v>30</v>
      </c>
    </row>
    <row r="31" spans="1:16" ht="16.5" thickBot="1">
      <c r="A31" s="363"/>
      <c r="B31" s="53" t="s">
        <v>41</v>
      </c>
      <c r="C31" s="202"/>
      <c r="D31" s="202"/>
      <c r="E31" s="203"/>
      <c r="F31" s="202"/>
      <c r="G31" s="202"/>
      <c r="H31" s="202"/>
      <c r="I31" s="202"/>
      <c r="J31" s="202"/>
      <c r="K31" s="204"/>
      <c r="L31" s="202"/>
      <c r="M31" s="202"/>
      <c r="N31" s="202"/>
      <c r="O31" s="202"/>
      <c r="P31" s="54"/>
    </row>
    <row r="32" spans="1:18" ht="15">
      <c r="A32" s="205">
        <v>1</v>
      </c>
      <c r="B32" s="58" t="s">
        <v>124</v>
      </c>
      <c r="C32" s="79">
        <v>1</v>
      </c>
      <c r="D32" s="80">
        <v>3</v>
      </c>
      <c r="E32" s="34" t="s">
        <v>7</v>
      </c>
      <c r="F32" s="35">
        <v>15</v>
      </c>
      <c r="G32" s="36"/>
      <c r="H32" s="81">
        <v>30</v>
      </c>
      <c r="I32" s="38">
        <v>3</v>
      </c>
      <c r="J32" s="39">
        <v>42</v>
      </c>
      <c r="K32" s="39">
        <f>F32+G32+H32</f>
        <v>45</v>
      </c>
      <c r="L32" s="39">
        <f>F32+G32+H32+I32</f>
        <v>48</v>
      </c>
      <c r="M32" s="39">
        <v>30</v>
      </c>
      <c r="N32" s="39">
        <f>J32+L32</f>
        <v>90</v>
      </c>
      <c r="O32" s="40" t="s">
        <v>6</v>
      </c>
      <c r="P32" s="41"/>
      <c r="Q32" s="286">
        <f>IF(E32="Egz.",1,0)</f>
        <v>0</v>
      </c>
      <c r="R32" s="286">
        <f>N32/D32</f>
        <v>30</v>
      </c>
    </row>
    <row r="33" spans="1:18" ht="15">
      <c r="A33" s="205">
        <v>2</v>
      </c>
      <c r="B33" s="58" t="s">
        <v>125</v>
      </c>
      <c r="C33" s="79">
        <v>1</v>
      </c>
      <c r="D33" s="80">
        <v>3</v>
      </c>
      <c r="E33" s="34" t="s">
        <v>0</v>
      </c>
      <c r="F33" s="42">
        <v>15</v>
      </c>
      <c r="G33" s="43"/>
      <c r="H33" s="67">
        <v>30</v>
      </c>
      <c r="I33" s="45">
        <v>5</v>
      </c>
      <c r="J33" s="46">
        <v>40</v>
      </c>
      <c r="K33" s="46">
        <f>F33+G33+H33</f>
        <v>45</v>
      </c>
      <c r="L33" s="46">
        <f>F33+G33+H33+I33</f>
        <v>50</v>
      </c>
      <c r="M33" s="46">
        <v>30</v>
      </c>
      <c r="N33" s="46">
        <f>J33+L33</f>
        <v>90</v>
      </c>
      <c r="O33" s="47" t="s">
        <v>6</v>
      </c>
      <c r="P33" s="41" t="s">
        <v>10</v>
      </c>
      <c r="Q33" s="286">
        <f>IF(E33="Egz.",1,0)</f>
        <v>1</v>
      </c>
      <c r="R33" s="286">
        <f>N33/D33</f>
        <v>30</v>
      </c>
    </row>
    <row r="34" spans="1:18" ht="15">
      <c r="A34" s="205">
        <v>3</v>
      </c>
      <c r="B34" s="58" t="s">
        <v>126</v>
      </c>
      <c r="C34" s="79">
        <v>1</v>
      </c>
      <c r="D34" s="80">
        <v>3</v>
      </c>
      <c r="E34" s="34" t="s">
        <v>0</v>
      </c>
      <c r="F34" s="42">
        <v>15</v>
      </c>
      <c r="G34" s="43"/>
      <c r="H34" s="67">
        <v>30</v>
      </c>
      <c r="I34" s="45">
        <v>5</v>
      </c>
      <c r="J34" s="46">
        <v>40</v>
      </c>
      <c r="K34" s="46">
        <f>F34+G34+H34</f>
        <v>45</v>
      </c>
      <c r="L34" s="46">
        <f>F34+G34+H34+I34</f>
        <v>50</v>
      </c>
      <c r="M34" s="46">
        <v>30</v>
      </c>
      <c r="N34" s="46">
        <f>J34+L34</f>
        <v>90</v>
      </c>
      <c r="O34" s="47" t="s">
        <v>6</v>
      </c>
      <c r="P34" s="41" t="s">
        <v>10</v>
      </c>
      <c r="Q34" s="286">
        <f>IF(E34="Egz.",1,0)</f>
        <v>1</v>
      </c>
      <c r="R34" s="286">
        <f>N34/D34</f>
        <v>30</v>
      </c>
    </row>
    <row r="35" spans="1:18" ht="15">
      <c r="A35" s="205">
        <v>4</v>
      </c>
      <c r="B35" s="58" t="s">
        <v>127</v>
      </c>
      <c r="C35" s="79">
        <v>2</v>
      </c>
      <c r="D35" s="80">
        <v>3.5</v>
      </c>
      <c r="E35" s="34" t="s">
        <v>0</v>
      </c>
      <c r="F35" s="42">
        <v>30</v>
      </c>
      <c r="G35" s="43"/>
      <c r="H35" s="67">
        <v>30</v>
      </c>
      <c r="I35" s="45">
        <v>3</v>
      </c>
      <c r="J35" s="46">
        <v>42</v>
      </c>
      <c r="K35" s="46">
        <f>F35+G35+H35</f>
        <v>60</v>
      </c>
      <c r="L35" s="46">
        <f>F35+G35+H35+I35</f>
        <v>63</v>
      </c>
      <c r="M35" s="46">
        <v>30</v>
      </c>
      <c r="N35" s="46">
        <f>J35+L35</f>
        <v>105</v>
      </c>
      <c r="O35" s="47" t="s">
        <v>6</v>
      </c>
      <c r="P35" s="41"/>
      <c r="Q35" s="286">
        <f>IF(E35="Egz.",1,0)</f>
        <v>1</v>
      </c>
      <c r="R35" s="286">
        <f>N35/D35</f>
        <v>30</v>
      </c>
    </row>
    <row r="36" spans="1:18" ht="15">
      <c r="A36" s="205">
        <v>5</v>
      </c>
      <c r="B36" s="58" t="s">
        <v>128</v>
      </c>
      <c r="C36" s="79">
        <v>2</v>
      </c>
      <c r="D36" s="80">
        <v>4</v>
      </c>
      <c r="E36" s="34" t="s">
        <v>7</v>
      </c>
      <c r="F36" s="42">
        <v>30</v>
      </c>
      <c r="G36" s="43"/>
      <c r="H36" s="67">
        <v>30</v>
      </c>
      <c r="I36" s="45">
        <v>5</v>
      </c>
      <c r="J36" s="46">
        <v>55</v>
      </c>
      <c r="K36" s="46">
        <f>F36+G36+H36</f>
        <v>60</v>
      </c>
      <c r="L36" s="46">
        <f>F36+G36+H36+I36</f>
        <v>65</v>
      </c>
      <c r="M36" s="46">
        <v>30</v>
      </c>
      <c r="N36" s="46">
        <f>J36+L36</f>
        <v>120</v>
      </c>
      <c r="O36" s="47" t="s">
        <v>8</v>
      </c>
      <c r="P36" s="41"/>
      <c r="Q36" s="286">
        <f>IF(E36="Egz.",1,0)</f>
        <v>0</v>
      </c>
      <c r="R36" s="286">
        <f>N36/D36</f>
        <v>30</v>
      </c>
    </row>
    <row r="37" spans="1:16" ht="15">
      <c r="A37" s="31"/>
      <c r="B37" s="58" t="s">
        <v>129</v>
      </c>
      <c r="C37" s="79"/>
      <c r="D37" s="80"/>
      <c r="E37" s="34"/>
      <c r="F37" s="42"/>
      <c r="G37" s="43"/>
      <c r="H37" s="67"/>
      <c r="I37" s="45"/>
      <c r="J37" s="46"/>
      <c r="K37" s="46"/>
      <c r="L37" s="46"/>
      <c r="M37" s="46"/>
      <c r="N37" s="46"/>
      <c r="O37" s="47"/>
      <c r="P37" s="41"/>
    </row>
    <row r="38" spans="1:16" ht="15">
      <c r="A38" s="31"/>
      <c r="B38" s="58" t="s">
        <v>130</v>
      </c>
      <c r="C38" s="79"/>
      <c r="D38" s="80"/>
      <c r="E38" s="34"/>
      <c r="F38" s="42"/>
      <c r="G38" s="43"/>
      <c r="H38" s="67"/>
      <c r="I38" s="45"/>
      <c r="J38" s="46"/>
      <c r="K38" s="46"/>
      <c r="L38" s="46"/>
      <c r="M38" s="46"/>
      <c r="N38" s="46"/>
      <c r="O38" s="47"/>
      <c r="P38" s="41"/>
    </row>
    <row r="39" spans="1:16" ht="15">
      <c r="A39" s="31"/>
      <c r="B39" s="58" t="s">
        <v>131</v>
      </c>
      <c r="C39" s="79"/>
      <c r="D39" s="80"/>
      <c r="E39" s="34"/>
      <c r="F39" s="42"/>
      <c r="G39" s="43"/>
      <c r="H39" s="67"/>
      <c r="I39" s="45"/>
      <c r="J39" s="46"/>
      <c r="K39" s="46"/>
      <c r="L39" s="46"/>
      <c r="M39" s="46"/>
      <c r="N39" s="46"/>
      <c r="O39" s="47"/>
      <c r="P39" s="41"/>
    </row>
    <row r="40" spans="1:18" ht="15">
      <c r="A40" s="205">
        <v>6</v>
      </c>
      <c r="B40" s="58" t="s">
        <v>132</v>
      </c>
      <c r="C40" s="79">
        <v>2</v>
      </c>
      <c r="D40" s="80">
        <v>3</v>
      </c>
      <c r="E40" s="34" t="s">
        <v>7</v>
      </c>
      <c r="F40" s="42">
        <v>15</v>
      </c>
      <c r="G40" s="43"/>
      <c r="H40" s="67">
        <v>30</v>
      </c>
      <c r="I40" s="45">
        <v>3</v>
      </c>
      <c r="J40" s="46">
        <v>42</v>
      </c>
      <c r="K40" s="46">
        <f>F40+G40+H40</f>
        <v>45</v>
      </c>
      <c r="L40" s="46">
        <f>F40+G40+H40+I40</f>
        <v>48</v>
      </c>
      <c r="M40" s="46">
        <v>30</v>
      </c>
      <c r="N40" s="46">
        <f>J40+L40</f>
        <v>90</v>
      </c>
      <c r="O40" s="47" t="s">
        <v>6</v>
      </c>
      <c r="P40" s="41"/>
      <c r="Q40" s="286">
        <f>IF(E40="Egz.",1,0)</f>
        <v>0</v>
      </c>
      <c r="R40" s="286">
        <f>N40/D40</f>
        <v>30</v>
      </c>
    </row>
    <row r="41" spans="1:18" ht="15">
      <c r="A41" s="205">
        <v>7</v>
      </c>
      <c r="B41" s="58" t="s">
        <v>133</v>
      </c>
      <c r="C41" s="79">
        <v>2</v>
      </c>
      <c r="D41" s="80">
        <v>3</v>
      </c>
      <c r="E41" s="34" t="s">
        <v>0</v>
      </c>
      <c r="F41" s="42">
        <v>15</v>
      </c>
      <c r="G41" s="43"/>
      <c r="H41" s="67">
        <v>30</v>
      </c>
      <c r="I41" s="45">
        <v>5</v>
      </c>
      <c r="J41" s="46">
        <v>40</v>
      </c>
      <c r="K41" s="46">
        <f>F41+G41+H41</f>
        <v>45</v>
      </c>
      <c r="L41" s="46">
        <f>F41+G41+H41+I41</f>
        <v>50</v>
      </c>
      <c r="M41" s="46">
        <v>30</v>
      </c>
      <c r="N41" s="46">
        <f>J41+L41</f>
        <v>90</v>
      </c>
      <c r="O41" s="47" t="s">
        <v>6</v>
      </c>
      <c r="P41" s="41"/>
      <c r="Q41" s="286">
        <f>IF(E41="Egz.",1,0)</f>
        <v>1</v>
      </c>
      <c r="R41" s="286">
        <f>N41/D41</f>
        <v>30</v>
      </c>
    </row>
    <row r="42" spans="1:18" ht="15">
      <c r="A42" s="205">
        <v>8</v>
      </c>
      <c r="B42" s="58" t="s">
        <v>134</v>
      </c>
      <c r="C42" s="79">
        <v>3</v>
      </c>
      <c r="D42" s="80">
        <v>2.5</v>
      </c>
      <c r="E42" s="34" t="s">
        <v>7</v>
      </c>
      <c r="F42" s="42">
        <v>15</v>
      </c>
      <c r="G42" s="43"/>
      <c r="H42" s="67">
        <v>30</v>
      </c>
      <c r="I42" s="45">
        <v>5</v>
      </c>
      <c r="J42" s="46">
        <v>25</v>
      </c>
      <c r="K42" s="46">
        <f>F42+G42+H42</f>
        <v>45</v>
      </c>
      <c r="L42" s="46">
        <f>F42+G42+H42+I42</f>
        <v>50</v>
      </c>
      <c r="M42" s="46">
        <v>30</v>
      </c>
      <c r="N42" s="46">
        <f>J42+L42</f>
        <v>75</v>
      </c>
      <c r="O42" s="47" t="s">
        <v>8</v>
      </c>
      <c r="P42" s="41"/>
      <c r="Q42" s="286">
        <f>IF(E42="Egz.",1,0)</f>
        <v>0</v>
      </c>
      <c r="R42" s="286">
        <f>N42/D42</f>
        <v>30</v>
      </c>
    </row>
    <row r="43" spans="1:16" ht="15">
      <c r="A43" s="31"/>
      <c r="B43" s="58" t="s">
        <v>120</v>
      </c>
      <c r="C43" s="79"/>
      <c r="D43" s="80"/>
      <c r="E43" s="34"/>
      <c r="F43" s="42"/>
      <c r="G43" s="43"/>
      <c r="H43" s="67"/>
      <c r="I43" s="45"/>
      <c r="J43" s="46"/>
      <c r="K43" s="46"/>
      <c r="L43" s="46"/>
      <c r="M43" s="46"/>
      <c r="N43" s="46"/>
      <c r="O43" s="47"/>
      <c r="P43" s="41"/>
    </row>
    <row r="44" spans="1:17" ht="15">
      <c r="A44" s="31"/>
      <c r="B44" s="58" t="s">
        <v>121</v>
      </c>
      <c r="C44" s="79"/>
      <c r="D44" s="80"/>
      <c r="E44" s="34"/>
      <c r="F44" s="42"/>
      <c r="G44" s="43"/>
      <c r="H44" s="67"/>
      <c r="I44" s="45"/>
      <c r="J44" s="46"/>
      <c r="K44" s="46"/>
      <c r="L44" s="46"/>
      <c r="M44" s="46"/>
      <c r="N44" s="46"/>
      <c r="O44" s="47"/>
      <c r="P44" s="41"/>
      <c r="Q44" s="286">
        <f>IF(E44="Egz.",1,0)</f>
        <v>0</v>
      </c>
    </row>
    <row r="45" spans="1:18" ht="15">
      <c r="A45" s="205">
        <v>9</v>
      </c>
      <c r="B45" s="58" t="s">
        <v>146</v>
      </c>
      <c r="C45" s="79">
        <v>3</v>
      </c>
      <c r="D45" s="80">
        <v>2.5</v>
      </c>
      <c r="E45" s="98" t="s">
        <v>7</v>
      </c>
      <c r="F45" s="42">
        <v>15</v>
      </c>
      <c r="G45" s="43"/>
      <c r="H45" s="67">
        <v>30</v>
      </c>
      <c r="I45" s="45">
        <v>3</v>
      </c>
      <c r="J45" s="46">
        <v>27</v>
      </c>
      <c r="K45" s="46">
        <f>F45+G45+H45</f>
        <v>45</v>
      </c>
      <c r="L45" s="46">
        <f>F45+G45+H45+I45</f>
        <v>48</v>
      </c>
      <c r="M45" s="46">
        <v>30</v>
      </c>
      <c r="N45" s="46">
        <f>J45+L45</f>
        <v>75</v>
      </c>
      <c r="O45" s="47" t="s">
        <v>6</v>
      </c>
      <c r="P45" s="41"/>
      <c r="Q45" s="286">
        <f>IF(E45="Egz.",1,0)</f>
        <v>0</v>
      </c>
      <c r="R45" s="286">
        <f>N45/D45</f>
        <v>30</v>
      </c>
    </row>
    <row r="46" spans="1:18" ht="15">
      <c r="A46" s="205">
        <v>10</v>
      </c>
      <c r="B46" s="58" t="s">
        <v>135</v>
      </c>
      <c r="C46" s="79">
        <v>3</v>
      </c>
      <c r="D46" s="80">
        <v>3</v>
      </c>
      <c r="E46" s="34" t="s">
        <v>0</v>
      </c>
      <c r="F46" s="42">
        <v>15</v>
      </c>
      <c r="G46" s="43"/>
      <c r="H46" s="67">
        <v>30</v>
      </c>
      <c r="I46" s="45">
        <v>5</v>
      </c>
      <c r="J46" s="46">
        <v>40</v>
      </c>
      <c r="K46" s="46">
        <f>F46+G46+H46</f>
        <v>45</v>
      </c>
      <c r="L46" s="46">
        <f>F46+G46+H46+I46</f>
        <v>50</v>
      </c>
      <c r="M46" s="46">
        <v>30</v>
      </c>
      <c r="N46" s="46">
        <f>J46+L46</f>
        <v>90</v>
      </c>
      <c r="O46" s="47" t="s">
        <v>8</v>
      </c>
      <c r="P46" s="41"/>
      <c r="Q46" s="286">
        <f>IF(E46="Egz.",1,0)</f>
        <v>1</v>
      </c>
      <c r="R46" s="286">
        <f>N46/D46</f>
        <v>30</v>
      </c>
    </row>
    <row r="47" spans="1:16" ht="15">
      <c r="A47" s="31"/>
      <c r="B47" s="58" t="s">
        <v>116</v>
      </c>
      <c r="C47" s="79"/>
      <c r="D47" s="80"/>
      <c r="E47" s="34"/>
      <c r="F47" s="42"/>
      <c r="G47" s="43"/>
      <c r="H47" s="67"/>
      <c r="I47" s="45"/>
      <c r="J47" s="46"/>
      <c r="K47" s="46"/>
      <c r="L47" s="46"/>
      <c r="M47" s="46"/>
      <c r="N47" s="46"/>
      <c r="O47" s="47"/>
      <c r="P47" s="41"/>
    </row>
    <row r="48" spans="1:16" ht="15">
      <c r="A48" s="31"/>
      <c r="B48" s="58" t="s">
        <v>115</v>
      </c>
      <c r="C48" s="79"/>
      <c r="D48" s="80"/>
      <c r="E48" s="34"/>
      <c r="F48" s="301"/>
      <c r="G48" s="302"/>
      <c r="H48" s="303"/>
      <c r="I48" s="304"/>
      <c r="J48" s="221"/>
      <c r="K48" s="221"/>
      <c r="L48" s="221"/>
      <c r="M48" s="221"/>
      <c r="N48" s="221"/>
      <c r="O48" s="222"/>
      <c r="P48" s="41"/>
    </row>
    <row r="49" spans="1:16" ht="15.75" thickBot="1">
      <c r="A49" s="31"/>
      <c r="B49" s="58" t="s">
        <v>119</v>
      </c>
      <c r="C49" s="79"/>
      <c r="D49" s="80"/>
      <c r="E49" s="34"/>
      <c r="F49" s="305"/>
      <c r="G49" s="306"/>
      <c r="H49" s="307"/>
      <c r="I49" s="308"/>
      <c r="J49" s="76"/>
      <c r="K49" s="76"/>
      <c r="L49" s="76"/>
      <c r="M49" s="76"/>
      <c r="N49" s="76"/>
      <c r="O49" s="77"/>
      <c r="P49" s="41"/>
    </row>
    <row r="50" spans="1:16" ht="16.5" thickBot="1">
      <c r="A50" s="364"/>
      <c r="B50" s="53" t="s">
        <v>42</v>
      </c>
      <c r="C50" s="54"/>
      <c r="D50" s="54"/>
      <c r="E50" s="55"/>
      <c r="F50" s="54"/>
      <c r="G50" s="54"/>
      <c r="H50" s="54"/>
      <c r="I50" s="54"/>
      <c r="J50" s="54"/>
      <c r="K50" s="56"/>
      <c r="L50" s="54"/>
      <c r="M50" s="54"/>
      <c r="N50" s="54"/>
      <c r="O50" s="54"/>
      <c r="P50" s="54"/>
    </row>
    <row r="51" spans="1:18" ht="15">
      <c r="A51" s="31">
        <v>1</v>
      </c>
      <c r="B51" s="58" t="s">
        <v>110</v>
      </c>
      <c r="C51" s="79">
        <v>1</v>
      </c>
      <c r="D51" s="80">
        <v>2</v>
      </c>
      <c r="E51" s="88" t="s">
        <v>7</v>
      </c>
      <c r="F51" s="89"/>
      <c r="G51" s="90"/>
      <c r="H51" s="90">
        <v>30</v>
      </c>
      <c r="I51" s="91">
        <v>5</v>
      </c>
      <c r="J51" s="91">
        <v>20</v>
      </c>
      <c r="K51" s="39">
        <f>F51+G51+H51</f>
        <v>30</v>
      </c>
      <c r="L51" s="39">
        <f>F51+G51+H51+I51</f>
        <v>35</v>
      </c>
      <c r="M51" s="91">
        <v>30</v>
      </c>
      <c r="N51" s="39">
        <f>J51+L51</f>
        <v>55</v>
      </c>
      <c r="O51" s="92" t="s">
        <v>8</v>
      </c>
      <c r="P51" s="93"/>
      <c r="Q51" s="286">
        <f aca="true" t="shared" si="5" ref="Q51:Q57">IF(E51="Egz.",1,0)</f>
        <v>0</v>
      </c>
      <c r="R51" s="286">
        <f>N51/D51</f>
        <v>27.5</v>
      </c>
    </row>
    <row r="52" spans="1:18" ht="15">
      <c r="A52" s="31">
        <v>2</v>
      </c>
      <c r="B52" s="58" t="s">
        <v>111</v>
      </c>
      <c r="C52" s="309">
        <v>2</v>
      </c>
      <c r="D52" s="95">
        <v>2</v>
      </c>
      <c r="E52" s="88" t="s">
        <v>7</v>
      </c>
      <c r="F52" s="96"/>
      <c r="G52" s="97"/>
      <c r="H52" s="97">
        <v>30</v>
      </c>
      <c r="I52" s="98">
        <v>5</v>
      </c>
      <c r="J52" s="98">
        <v>20</v>
      </c>
      <c r="K52" s="46">
        <f>F52+G52+H52</f>
        <v>30</v>
      </c>
      <c r="L52" s="46">
        <f>F52+G52+H52+I52</f>
        <v>35</v>
      </c>
      <c r="M52" s="98">
        <v>30</v>
      </c>
      <c r="N52" s="46">
        <f>J52+L52</f>
        <v>55</v>
      </c>
      <c r="O52" s="99" t="s">
        <v>8</v>
      </c>
      <c r="P52" s="93"/>
      <c r="Q52" s="286">
        <f t="shared" si="5"/>
        <v>0</v>
      </c>
      <c r="R52" s="286">
        <f>N52/D52</f>
        <v>27.5</v>
      </c>
    </row>
    <row r="53" spans="1:18" ht="15">
      <c r="A53" s="31">
        <v>3</v>
      </c>
      <c r="B53" s="58" t="s">
        <v>113</v>
      </c>
      <c r="C53" s="309">
        <v>2</v>
      </c>
      <c r="D53" s="95">
        <v>2</v>
      </c>
      <c r="E53" s="88" t="s">
        <v>7</v>
      </c>
      <c r="F53" s="96">
        <v>30</v>
      </c>
      <c r="G53" s="97"/>
      <c r="H53" s="97"/>
      <c r="I53" s="98">
        <v>3</v>
      </c>
      <c r="J53" s="98">
        <v>20</v>
      </c>
      <c r="K53" s="46">
        <f>F53+G53+H53</f>
        <v>30</v>
      </c>
      <c r="L53" s="46">
        <f>F53+G53+H53+I53</f>
        <v>33</v>
      </c>
      <c r="M53" s="98">
        <v>0</v>
      </c>
      <c r="N53" s="46">
        <f>J53+L53</f>
        <v>53</v>
      </c>
      <c r="O53" s="99" t="s">
        <v>8</v>
      </c>
      <c r="P53" s="93"/>
      <c r="Q53" s="286">
        <f t="shared" si="5"/>
        <v>0</v>
      </c>
      <c r="R53" s="286">
        <f>N53/D53</f>
        <v>26.5</v>
      </c>
    </row>
    <row r="54" spans="1:18" ht="15">
      <c r="A54" s="31">
        <v>4</v>
      </c>
      <c r="B54" s="58" t="s">
        <v>112</v>
      </c>
      <c r="C54" s="309">
        <v>3</v>
      </c>
      <c r="D54" s="95">
        <v>2</v>
      </c>
      <c r="E54" s="88" t="s">
        <v>7</v>
      </c>
      <c r="F54" s="96"/>
      <c r="G54" s="97"/>
      <c r="H54" s="97">
        <v>30</v>
      </c>
      <c r="I54" s="98">
        <v>5</v>
      </c>
      <c r="J54" s="98">
        <v>20</v>
      </c>
      <c r="K54" s="46">
        <f>F54+G54+H54</f>
        <v>30</v>
      </c>
      <c r="L54" s="46">
        <f>F54+G54+H54+I54</f>
        <v>35</v>
      </c>
      <c r="M54" s="98">
        <v>30</v>
      </c>
      <c r="N54" s="46">
        <f>J54+L54</f>
        <v>55</v>
      </c>
      <c r="O54" s="99" t="s">
        <v>8</v>
      </c>
      <c r="P54" s="93"/>
      <c r="Q54" s="286">
        <f t="shared" si="5"/>
        <v>0</v>
      </c>
      <c r="R54" s="286">
        <f>N54/D54</f>
        <v>27.5</v>
      </c>
    </row>
    <row r="55" spans="1:17" ht="16.5" thickBot="1">
      <c r="A55" s="56"/>
      <c r="B55" s="53" t="s">
        <v>43</v>
      </c>
      <c r="C55" s="101"/>
      <c r="D55" s="101"/>
      <c r="E55" s="102"/>
      <c r="F55" s="101"/>
      <c r="G55" s="101"/>
      <c r="H55" s="101"/>
      <c r="I55" s="101"/>
      <c r="J55" s="101"/>
      <c r="K55" s="103"/>
      <c r="L55" s="101"/>
      <c r="M55" s="101"/>
      <c r="N55" s="101"/>
      <c r="O55" s="101"/>
      <c r="P55" s="93"/>
      <c r="Q55" s="286">
        <f t="shared" si="5"/>
        <v>0</v>
      </c>
    </row>
    <row r="56" spans="1:18" s="3" customFormat="1" ht="15">
      <c r="A56" s="31">
        <v>1</v>
      </c>
      <c r="B56" s="52" t="s">
        <v>62</v>
      </c>
      <c r="C56" s="79">
        <v>1</v>
      </c>
      <c r="D56" s="80">
        <v>6</v>
      </c>
      <c r="E56" s="88" t="s">
        <v>7</v>
      </c>
      <c r="F56" s="89"/>
      <c r="G56" s="90"/>
      <c r="H56" s="105"/>
      <c r="I56" s="106">
        <v>52</v>
      </c>
      <c r="J56" s="91">
        <v>108</v>
      </c>
      <c r="K56" s="91">
        <f>F56+G56+H56</f>
        <v>0</v>
      </c>
      <c r="L56" s="91">
        <f>F56+G56+H56+I56</f>
        <v>52</v>
      </c>
      <c r="M56" s="91">
        <v>160</v>
      </c>
      <c r="N56" s="91">
        <f>J56+L56</f>
        <v>160</v>
      </c>
      <c r="O56" s="92" t="s">
        <v>8</v>
      </c>
      <c r="P56" s="93"/>
      <c r="Q56" s="299">
        <f t="shared" si="5"/>
        <v>0</v>
      </c>
      <c r="R56" s="299">
        <f>N56/D56</f>
        <v>26.666666666666668</v>
      </c>
    </row>
    <row r="57" spans="1:18" s="3" customFormat="1" ht="15">
      <c r="A57" s="31">
        <v>2</v>
      </c>
      <c r="B57" s="52" t="s">
        <v>114</v>
      </c>
      <c r="C57" s="79">
        <v>3</v>
      </c>
      <c r="D57" s="80">
        <v>20</v>
      </c>
      <c r="E57" s="88"/>
      <c r="F57" s="108"/>
      <c r="G57" s="109"/>
      <c r="H57" s="110"/>
      <c r="I57" s="111">
        <v>200</v>
      </c>
      <c r="J57" s="112">
        <v>300</v>
      </c>
      <c r="K57" s="112">
        <f>F57+G57+H57</f>
        <v>0</v>
      </c>
      <c r="L57" s="112">
        <f>F57+G57+H57+I57</f>
        <v>200</v>
      </c>
      <c r="M57" s="112">
        <v>200</v>
      </c>
      <c r="N57" s="112">
        <f>J57+L57</f>
        <v>500</v>
      </c>
      <c r="O57" s="113" t="s">
        <v>8</v>
      </c>
      <c r="P57" s="93"/>
      <c r="Q57" s="299">
        <f t="shared" si="5"/>
        <v>0</v>
      </c>
      <c r="R57" s="299">
        <f>N57/D57</f>
        <v>25</v>
      </c>
    </row>
    <row r="58" spans="1:16" ht="15">
      <c r="A58" s="117"/>
      <c r="B58" s="115"/>
      <c r="C58" s="116"/>
      <c r="D58" s="117"/>
      <c r="E58" s="117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9"/>
    </row>
    <row r="59" spans="1:16" ht="15.75">
      <c r="A59" s="282"/>
      <c r="B59" s="246" t="s">
        <v>44</v>
      </c>
      <c r="C59" s="310"/>
      <c r="D59" s="31" t="s">
        <v>2</v>
      </c>
      <c r="E59" s="31" t="s">
        <v>49</v>
      </c>
      <c r="F59" s="31" t="s">
        <v>30</v>
      </c>
      <c r="G59" s="52" t="s">
        <v>31</v>
      </c>
      <c r="H59" s="205" t="s">
        <v>3</v>
      </c>
      <c r="I59" s="52" t="s">
        <v>32</v>
      </c>
      <c r="J59" s="52" t="s">
        <v>33</v>
      </c>
      <c r="K59" s="52" t="s">
        <v>34</v>
      </c>
      <c r="L59" s="52" t="s">
        <v>35</v>
      </c>
      <c r="M59" s="52" t="s">
        <v>36</v>
      </c>
      <c r="N59" s="31" t="s">
        <v>37</v>
      </c>
      <c r="O59" s="52"/>
      <c r="P59" s="122"/>
    </row>
    <row r="60" spans="1:16" ht="15.75">
      <c r="A60" s="282"/>
      <c r="B60" s="246" t="s">
        <v>45</v>
      </c>
      <c r="C60" s="311">
        <v>1</v>
      </c>
      <c r="D60" s="43">
        <f>SUMIF($C$14:$C$57,C60,$D$14:$D$57)</f>
        <v>30</v>
      </c>
      <c r="E60" s="43">
        <f>SUMIF($C$14:$C$57,C60,$Q$14:$Q$57)</f>
        <v>4</v>
      </c>
      <c r="F60" s="46">
        <f>SUMIF($C$14:$C$57,C60,$F$14:$F$57)</f>
        <v>147</v>
      </c>
      <c r="G60" s="46">
        <f>SUMIF($C$14:$C$57,C60,$G$14:$G$57)</f>
        <v>30</v>
      </c>
      <c r="H60" s="46">
        <f>SUMIF($C$14:$C$57,C60,$H$14:$H$57)</f>
        <v>180</v>
      </c>
      <c r="I60" s="46">
        <f>SUMIF($C$14:$C$57,C60,$I$14:$I$57)</f>
        <v>81</v>
      </c>
      <c r="J60" s="46">
        <f>SUMIF($C$14:$C$57,C60,$J$14:$J$57)</f>
        <v>426</v>
      </c>
      <c r="K60" s="46">
        <f>SUMIF($C$14:$C$57,C60,$K$14:$K$57)</f>
        <v>357</v>
      </c>
      <c r="L60" s="46">
        <f>SUMIF(C14:C57,C60,L14:L57)</f>
        <v>438</v>
      </c>
      <c r="M60" s="46">
        <f>SUMIF($C$14:$C$57,C60,$M$14:$M$57)</f>
        <v>370</v>
      </c>
      <c r="N60" s="46">
        <f>SUMIF($C$14:$C$57,C60,$N$14:$N$57)</f>
        <v>864</v>
      </c>
      <c r="O60" s="33"/>
      <c r="P60" s="41"/>
    </row>
    <row r="61" spans="1:16" ht="15.75">
      <c r="A61" s="282"/>
      <c r="B61" s="246" t="s">
        <v>46</v>
      </c>
      <c r="C61" s="313">
        <v>2</v>
      </c>
      <c r="D61" s="43">
        <f>SUMIF($C$14:$C$57,C61,$D$14:$D$57)</f>
        <v>30</v>
      </c>
      <c r="E61" s="43">
        <f>SUMIF($C$14:$C$57,C61,$Q$14:$Q$57)</f>
        <v>3</v>
      </c>
      <c r="F61" s="46">
        <f>SUMIF($C$14:$C$57,C61,$F$14:$F$57)</f>
        <v>214</v>
      </c>
      <c r="G61" s="46">
        <f>SUMIF($C$14:$C$57,C61,$G$14:$G$57)</f>
        <v>0</v>
      </c>
      <c r="H61" s="46">
        <f>SUMIF($C$14:$C$57,C61,$H$14:$H$57)</f>
        <v>240</v>
      </c>
      <c r="I61" s="46">
        <f>SUMIF($C$14:$C$57,C61,$I$14:$I$57)</f>
        <v>40</v>
      </c>
      <c r="J61" s="46">
        <f>SUMIF($C$14:$C$57,C61,$J$14:$J$57)</f>
        <v>393</v>
      </c>
      <c r="K61" s="46">
        <f>SUMIF($C$14:$C$57,C61,$K$14:$K$57)</f>
        <v>454</v>
      </c>
      <c r="L61" s="46">
        <f>SUMIF(C15:C58,C61,L15:L58)</f>
        <v>494</v>
      </c>
      <c r="M61" s="46">
        <f>SUMIF($C$14:$C$57,C61,$M$14:$M$57)</f>
        <v>240</v>
      </c>
      <c r="N61" s="46">
        <f>SUMIF($C$14:$C$57,C61,$N$14:$N$57)</f>
        <v>887</v>
      </c>
      <c r="O61" s="46"/>
      <c r="P61" s="41"/>
    </row>
    <row r="62" spans="1:16" ht="15.75">
      <c r="A62" s="282"/>
      <c r="B62" s="246" t="s">
        <v>47</v>
      </c>
      <c r="C62" s="313">
        <v>3</v>
      </c>
      <c r="D62" s="43">
        <f>SUMIF($C$14:$C$57,C62,$D$14:$D$57)</f>
        <v>30</v>
      </c>
      <c r="E62" s="43">
        <f>SUMIF($C$14:$C$57,C62,$Q$14:$Q$57)</f>
        <v>1</v>
      </c>
      <c r="F62" s="46">
        <f>SUMIF($C$14:$C$57,C62,$F$14:$F$57)</f>
        <v>45</v>
      </c>
      <c r="G62" s="46">
        <f>SUMIF($C$14:$C$57,C62,$G$14:$G$57)</f>
        <v>0</v>
      </c>
      <c r="H62" s="46">
        <f>SUMIF($C$14:$C$57,C62,$H$14:$H$57)</f>
        <v>120</v>
      </c>
      <c r="I62" s="46">
        <f>SUMIF($C$14:$C$57,C62,$I$14:$I$57)</f>
        <v>218</v>
      </c>
      <c r="J62" s="46">
        <f>SUMIF($C$14:$C$57,C62,$J$14:$J$57)</f>
        <v>412</v>
      </c>
      <c r="K62" s="46">
        <f>SUMIF($C$14:$C$57,C62,$K$14:$K$57)</f>
        <v>165</v>
      </c>
      <c r="L62" s="46">
        <f>SUMIF(C16:C58,C62,L16:L58)</f>
        <v>383</v>
      </c>
      <c r="M62" s="46">
        <f>SUMIF($C$14:$C$57,C62,$M$14:$M$57)</f>
        <v>320</v>
      </c>
      <c r="N62" s="46">
        <f>SUMIF($C$14:$C$57,C62,$N$14:$N$57)</f>
        <v>795</v>
      </c>
      <c r="O62" s="46"/>
      <c r="P62" s="41"/>
    </row>
    <row r="63" spans="1:19" ht="15.75">
      <c r="A63" s="282"/>
      <c r="B63" s="247" t="s">
        <v>48</v>
      </c>
      <c r="C63" s="283"/>
      <c r="D63" s="284">
        <f aca="true" t="shared" si="6" ref="D63:N63">SUM(D60:D62)</f>
        <v>90</v>
      </c>
      <c r="E63" s="284">
        <f t="shared" si="6"/>
        <v>8</v>
      </c>
      <c r="F63" s="284">
        <f t="shared" si="6"/>
        <v>406</v>
      </c>
      <c r="G63" s="284">
        <f t="shared" si="6"/>
        <v>30</v>
      </c>
      <c r="H63" s="284">
        <f t="shared" si="6"/>
        <v>540</v>
      </c>
      <c r="I63" s="284">
        <f t="shared" si="6"/>
        <v>339</v>
      </c>
      <c r="J63" s="284">
        <f t="shared" si="6"/>
        <v>1231</v>
      </c>
      <c r="K63" s="284">
        <f t="shared" si="6"/>
        <v>976</v>
      </c>
      <c r="L63" s="284">
        <f t="shared" si="6"/>
        <v>1315</v>
      </c>
      <c r="M63" s="284">
        <f t="shared" si="6"/>
        <v>930</v>
      </c>
      <c r="N63" s="284">
        <f t="shared" si="6"/>
        <v>2546</v>
      </c>
      <c r="O63" s="284"/>
      <c r="P63" s="131"/>
      <c r="Q63" s="285"/>
      <c r="R63" s="285" t="s">
        <v>12</v>
      </c>
      <c r="S63" s="285">
        <f>N63/D63</f>
        <v>28.288888888888888</v>
      </c>
    </row>
    <row r="64" spans="1:18" ht="15">
      <c r="A64" s="282"/>
      <c r="B64" s="116"/>
      <c r="C64" s="116"/>
      <c r="D64" s="131"/>
      <c r="E64" s="131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285"/>
      <c r="R64" s="285"/>
    </row>
    <row r="65" ht="15.75" thickBot="1"/>
    <row r="66" spans="1:19" ht="15">
      <c r="A66" s="134" t="s">
        <v>13</v>
      </c>
      <c r="B66" s="248" t="s">
        <v>50</v>
      </c>
      <c r="C66" s="314"/>
      <c r="D66" s="376" t="s">
        <v>2</v>
      </c>
      <c r="E66" s="376"/>
      <c r="F66" s="377" t="s">
        <v>51</v>
      </c>
      <c r="G66" s="377"/>
      <c r="H66" s="136"/>
      <c r="I66" s="255" t="s">
        <v>14</v>
      </c>
      <c r="J66" s="256" t="s">
        <v>63</v>
      </c>
      <c r="K66" s="257"/>
      <c r="L66" s="257"/>
      <c r="M66" s="257"/>
      <c r="N66" s="257"/>
      <c r="O66" s="258"/>
      <c r="P66" s="137"/>
      <c r="Q66" s="315"/>
      <c r="R66" s="315"/>
      <c r="S66" s="316"/>
    </row>
    <row r="67" spans="1:19" ht="15">
      <c r="A67" s="140"/>
      <c r="B67" s="249" t="s">
        <v>37</v>
      </c>
      <c r="C67" s="317"/>
      <c r="D67" s="142"/>
      <c r="E67" s="143" t="s">
        <v>15</v>
      </c>
      <c r="F67" s="142"/>
      <c r="G67" s="143" t="s">
        <v>15</v>
      </c>
      <c r="H67" s="316"/>
      <c r="I67" s="259"/>
      <c r="J67" s="260" t="s">
        <v>64</v>
      </c>
      <c r="K67" s="212"/>
      <c r="L67" s="212"/>
      <c r="M67" s="212"/>
      <c r="N67" s="212"/>
      <c r="O67" s="261" t="s">
        <v>15</v>
      </c>
      <c r="P67" s="145"/>
      <c r="Q67" s="318"/>
      <c r="R67" s="319"/>
      <c r="S67" s="148"/>
    </row>
    <row r="68" spans="1:19" ht="15.75" thickBot="1">
      <c r="A68" s="320"/>
      <c r="B68" s="150"/>
      <c r="C68" s="321"/>
      <c r="D68" s="142"/>
      <c r="E68" s="322"/>
      <c r="F68" s="142"/>
      <c r="G68" s="323"/>
      <c r="H68" s="316"/>
      <c r="I68" s="259"/>
      <c r="J68" s="262" t="s">
        <v>65</v>
      </c>
      <c r="K68" s="137"/>
      <c r="L68" s="137"/>
      <c r="M68" s="137"/>
      <c r="N68" s="137"/>
      <c r="O68" s="263"/>
      <c r="P68" s="137"/>
      <c r="Q68" s="315"/>
      <c r="R68" s="315"/>
      <c r="S68" s="316"/>
    </row>
    <row r="69" spans="1:19" ht="15.75" thickBot="1">
      <c r="A69" s="320"/>
      <c r="B69" s="250" t="s">
        <v>52</v>
      </c>
      <c r="C69" s="324"/>
      <c r="D69" s="325">
        <f>D63</f>
        <v>90</v>
      </c>
      <c r="E69" s="326">
        <v>1</v>
      </c>
      <c r="F69" s="327">
        <f>N63</f>
        <v>2546</v>
      </c>
      <c r="G69" s="326">
        <v>1</v>
      </c>
      <c r="H69" s="316"/>
      <c r="I69" s="378" t="s">
        <v>66</v>
      </c>
      <c r="J69" s="378"/>
      <c r="K69" s="378"/>
      <c r="L69" s="378"/>
      <c r="M69" s="264"/>
      <c r="N69" s="264"/>
      <c r="O69" s="158"/>
      <c r="P69" s="159"/>
      <c r="Q69" s="328"/>
      <c r="R69" s="328"/>
      <c r="S69" s="316"/>
    </row>
    <row r="70" spans="1:19" ht="15.75" thickBot="1">
      <c r="A70" s="329">
        <v>1</v>
      </c>
      <c r="B70" s="251" t="s">
        <v>53</v>
      </c>
      <c r="C70" s="317"/>
      <c r="D70" s="395">
        <f>F70/S63</f>
        <v>46.48468185388845</v>
      </c>
      <c r="E70" s="396">
        <f>D70/D63</f>
        <v>0.516496465043205</v>
      </c>
      <c r="F70" s="397">
        <f>L63</f>
        <v>1315</v>
      </c>
      <c r="G70" s="396">
        <f>F70/N63</f>
        <v>0.516496465043205</v>
      </c>
      <c r="H70" s="316"/>
      <c r="I70" s="265">
        <v>1</v>
      </c>
      <c r="J70" s="266" t="s">
        <v>167</v>
      </c>
      <c r="K70" s="162"/>
      <c r="L70" s="162"/>
      <c r="M70" s="162"/>
      <c r="N70" s="162"/>
      <c r="O70" s="330">
        <v>1</v>
      </c>
      <c r="P70" s="162"/>
      <c r="Q70" s="316"/>
      <c r="R70" s="316"/>
      <c r="S70" s="331"/>
    </row>
    <row r="71" spans="1:19" ht="15">
      <c r="A71" s="332"/>
      <c r="B71" s="252" t="s">
        <v>54</v>
      </c>
      <c r="C71" s="333"/>
      <c r="D71" s="395"/>
      <c r="E71" s="396"/>
      <c r="F71" s="397"/>
      <c r="G71" s="396"/>
      <c r="H71" s="316"/>
      <c r="I71" s="267"/>
      <c r="J71" s="266"/>
      <c r="K71" s="266"/>
      <c r="L71" s="162"/>
      <c r="M71" s="162"/>
      <c r="N71" s="162"/>
      <c r="O71" s="334"/>
      <c r="P71" s="162"/>
      <c r="Q71" s="316"/>
      <c r="R71" s="316"/>
      <c r="S71" s="316"/>
    </row>
    <row r="72" spans="1:19" ht="15">
      <c r="A72" s="168">
        <v>2</v>
      </c>
      <c r="B72" s="253" t="s">
        <v>55</v>
      </c>
      <c r="C72" s="335"/>
      <c r="D72" s="346">
        <f>SUM(D23:D30)</f>
        <v>17.5</v>
      </c>
      <c r="E72" s="337">
        <f>D72/D63</f>
        <v>0.19444444444444445</v>
      </c>
      <c r="F72" s="338">
        <f>SUM(N23:N30)</f>
        <v>525</v>
      </c>
      <c r="G72" s="337">
        <f>F72/N63</f>
        <v>0.20620581304006286</v>
      </c>
      <c r="H72" s="316"/>
      <c r="I72" s="339"/>
      <c r="J72" s="316"/>
      <c r="K72" s="316"/>
      <c r="L72" s="316"/>
      <c r="M72" s="316"/>
      <c r="N72" s="316"/>
      <c r="O72" s="340"/>
      <c r="P72" s="162"/>
      <c r="Q72" s="316"/>
      <c r="R72" s="316"/>
      <c r="S72" s="316"/>
    </row>
    <row r="73" spans="1:19" ht="15">
      <c r="A73" s="341">
        <v>3</v>
      </c>
      <c r="B73" s="254" t="s">
        <v>56</v>
      </c>
      <c r="C73" s="342"/>
      <c r="D73" s="398">
        <f>F73/S63</f>
        <v>32.875098193244305</v>
      </c>
      <c r="E73" s="399">
        <f>D73/D63</f>
        <v>0.3652788688138256</v>
      </c>
      <c r="F73" s="400">
        <f>M63</f>
        <v>930</v>
      </c>
      <c r="G73" s="399">
        <f>F73/N63</f>
        <v>0.3652788688138256</v>
      </c>
      <c r="H73" s="316"/>
      <c r="I73" s="339"/>
      <c r="J73" s="401"/>
      <c r="K73" s="401"/>
      <c r="L73" s="401"/>
      <c r="M73" s="344"/>
      <c r="N73" s="344"/>
      <c r="O73" s="345"/>
      <c r="P73" s="179"/>
      <c r="Q73" s="344"/>
      <c r="R73" s="344"/>
      <c r="S73" s="316"/>
    </row>
    <row r="74" spans="1:19" ht="15">
      <c r="A74" s="332"/>
      <c r="B74" s="252" t="s">
        <v>57</v>
      </c>
      <c r="C74" s="333"/>
      <c r="D74" s="398"/>
      <c r="E74" s="399"/>
      <c r="F74" s="400"/>
      <c r="G74" s="399"/>
      <c r="H74" s="316"/>
      <c r="I74" s="339"/>
      <c r="J74" s="402"/>
      <c r="K74" s="402"/>
      <c r="L74" s="402"/>
      <c r="M74" s="344"/>
      <c r="N74" s="344"/>
      <c r="O74" s="345"/>
      <c r="P74" s="179"/>
      <c r="Q74" s="344"/>
      <c r="R74" s="344"/>
      <c r="S74" s="316"/>
    </row>
    <row r="75" spans="1:19" ht="15">
      <c r="A75" s="341">
        <v>4</v>
      </c>
      <c r="B75" s="254" t="s">
        <v>58</v>
      </c>
      <c r="C75" s="342"/>
      <c r="D75" s="404">
        <f>SUM(D14:D19)</f>
        <v>5.5</v>
      </c>
      <c r="E75" s="399">
        <f>D75/D63</f>
        <v>0.06111111111111111</v>
      </c>
      <c r="F75" s="400">
        <f>SUM(N14:N19)</f>
        <v>154</v>
      </c>
      <c r="G75" s="399">
        <f>F75/N63</f>
        <v>0.060487038491751764</v>
      </c>
      <c r="H75" s="316"/>
      <c r="I75" s="339"/>
      <c r="J75" s="401"/>
      <c r="K75" s="401"/>
      <c r="L75" s="401"/>
      <c r="M75" s="344"/>
      <c r="N75" s="344"/>
      <c r="O75" s="347"/>
      <c r="P75" s="179"/>
      <c r="Q75" s="344"/>
      <c r="R75" s="344"/>
      <c r="S75" s="316"/>
    </row>
    <row r="76" spans="1:19" ht="15">
      <c r="A76" s="332"/>
      <c r="B76" s="252" t="s">
        <v>59</v>
      </c>
      <c r="C76" s="333"/>
      <c r="D76" s="404"/>
      <c r="E76" s="399"/>
      <c r="F76" s="400"/>
      <c r="G76" s="399"/>
      <c r="H76" s="316"/>
      <c r="I76" s="339"/>
      <c r="J76" s="401"/>
      <c r="K76" s="401"/>
      <c r="L76" s="401"/>
      <c r="M76" s="344"/>
      <c r="N76" s="344"/>
      <c r="O76" s="347"/>
      <c r="P76" s="179"/>
      <c r="Q76" s="344"/>
      <c r="R76" s="344"/>
      <c r="S76" s="316"/>
    </row>
    <row r="77" spans="1:19" ht="15">
      <c r="A77" s="332">
        <v>5</v>
      </c>
      <c r="B77" s="252" t="s">
        <v>60</v>
      </c>
      <c r="C77" s="333"/>
      <c r="D77" s="348">
        <f>SUMIF(P15:P58,"h",D15:D58)</f>
        <v>5</v>
      </c>
      <c r="E77" s="349">
        <f>D77/D63</f>
        <v>0.05555555555555555</v>
      </c>
      <c r="F77" s="348">
        <f>SUMIF(P15:P58,"h",N15:N58)</f>
        <v>150</v>
      </c>
      <c r="G77" s="349">
        <f>F77/N63</f>
        <v>0.0589159465828751</v>
      </c>
      <c r="H77" s="316"/>
      <c r="I77" s="339"/>
      <c r="J77" s="343"/>
      <c r="K77" s="344"/>
      <c r="L77" s="344"/>
      <c r="M77" s="344"/>
      <c r="N77" s="344"/>
      <c r="O77" s="347"/>
      <c r="P77" s="179"/>
      <c r="Q77" s="344"/>
      <c r="R77" s="344"/>
      <c r="S77" s="316"/>
    </row>
    <row r="78" spans="1:19" ht="15">
      <c r="A78" s="350">
        <v>6</v>
      </c>
      <c r="B78" s="253" t="s">
        <v>61</v>
      </c>
      <c r="C78" s="335"/>
      <c r="D78" s="336">
        <f>SUMIF(O14:O57,"f",D14:D57)+SUMIF(O14:O57,"o/f",D14:D57)</f>
        <v>51</v>
      </c>
      <c r="E78" s="337">
        <f>D78/D63</f>
        <v>0.5666666666666667</v>
      </c>
      <c r="F78" s="336">
        <f>SUMIF(O14:O57,"f",N14:N57)+SUMIF(O14:O57,"o/f",N14:N57)</f>
        <v>1388</v>
      </c>
      <c r="G78" s="337">
        <f>F78/N63</f>
        <v>0.5451688923802043</v>
      </c>
      <c r="H78" s="316"/>
      <c r="I78" s="339"/>
      <c r="J78" s="401"/>
      <c r="K78" s="401"/>
      <c r="L78" s="401"/>
      <c r="M78" s="344"/>
      <c r="N78" s="344"/>
      <c r="O78" s="347"/>
      <c r="P78" s="179"/>
      <c r="Q78" s="344"/>
      <c r="R78" s="344"/>
      <c r="S78" s="316"/>
    </row>
    <row r="79" spans="1:19" ht="15">
      <c r="A79" s="351">
        <v>7</v>
      </c>
      <c r="B79" s="253" t="s">
        <v>62</v>
      </c>
      <c r="C79" s="335"/>
      <c r="D79" s="336">
        <f>D56</f>
        <v>6</v>
      </c>
      <c r="E79" s="337">
        <f>D79/D63</f>
        <v>0.06666666666666667</v>
      </c>
      <c r="F79" s="338">
        <f>N56</f>
        <v>160</v>
      </c>
      <c r="G79" s="337">
        <f>F79/N63</f>
        <v>0.06284367635506677</v>
      </c>
      <c r="I79" s="352"/>
      <c r="J79" s="403"/>
      <c r="K79" s="403"/>
      <c r="L79" s="403"/>
      <c r="M79" s="353"/>
      <c r="N79" s="353"/>
      <c r="O79" s="354"/>
      <c r="P79" s="179"/>
      <c r="Q79" s="344"/>
      <c r="R79" s="344"/>
      <c r="S79" s="316"/>
    </row>
    <row r="80" spans="1:19" ht="15.75" thickBot="1">
      <c r="A80" s="355"/>
      <c r="B80" s="191"/>
      <c r="C80" s="356"/>
      <c r="D80" s="357"/>
      <c r="E80" s="358"/>
      <c r="F80" s="359"/>
      <c r="G80" s="358"/>
      <c r="I80" s="367" t="s">
        <v>67</v>
      </c>
      <c r="J80" s="367"/>
      <c r="K80" s="367"/>
      <c r="L80" s="367"/>
      <c r="M80" s="360"/>
      <c r="N80" s="360"/>
      <c r="O80" s="361"/>
      <c r="P80" s="179"/>
      <c r="Q80" s="344"/>
      <c r="R80" s="344"/>
      <c r="S80" s="316"/>
    </row>
    <row r="82" spans="1:15" ht="15">
      <c r="A82" s="368" t="s">
        <v>68</v>
      </c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</row>
    <row r="83" spans="1:15" ht="15">
      <c r="A83" s="268" t="s">
        <v>69</v>
      </c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</row>
    <row r="84" spans="1:15" ht="15">
      <c r="A84" s="268" t="s">
        <v>70</v>
      </c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</row>
    <row r="85" spans="1:15" ht="15">
      <c r="A85" s="268" t="s">
        <v>71</v>
      </c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</row>
    <row r="86" spans="1:15" ht="15">
      <c r="A86" s="270" t="s">
        <v>72</v>
      </c>
      <c r="B86" s="271"/>
      <c r="C86" s="272"/>
      <c r="D86" s="271"/>
      <c r="E86" s="273"/>
      <c r="F86" s="271"/>
      <c r="G86" s="271"/>
      <c r="H86" s="271"/>
      <c r="I86" s="271"/>
      <c r="J86" s="271"/>
      <c r="K86" s="271"/>
      <c r="L86" s="271"/>
      <c r="M86" s="3"/>
      <c r="N86" s="3"/>
      <c r="O86" s="3"/>
    </row>
    <row r="87" spans="1:15" ht="15">
      <c r="A87" s="270" t="s">
        <v>73</v>
      </c>
      <c r="B87" s="271"/>
      <c r="C87" s="272"/>
      <c r="D87" s="271"/>
      <c r="E87" s="273"/>
      <c r="F87" s="271"/>
      <c r="G87" s="271"/>
      <c r="H87" s="271"/>
      <c r="I87" s="271"/>
      <c r="J87" s="271"/>
      <c r="K87" s="271"/>
      <c r="L87" s="271"/>
      <c r="M87" s="3"/>
      <c r="N87" s="3"/>
      <c r="O87" s="3"/>
    </row>
    <row r="88" spans="1:15" ht="15">
      <c r="A88" s="270" t="s">
        <v>74</v>
      </c>
      <c r="B88" s="271"/>
      <c r="C88" s="272"/>
      <c r="D88" s="271"/>
      <c r="E88" s="273"/>
      <c r="F88" s="271"/>
      <c r="G88" s="271"/>
      <c r="H88" s="271"/>
      <c r="I88" s="271"/>
      <c r="J88" s="271"/>
      <c r="K88" s="271"/>
      <c r="L88" s="271"/>
      <c r="M88" s="3"/>
      <c r="N88" s="3"/>
      <c r="O88" s="3"/>
    </row>
    <row r="89" spans="1:15" ht="15">
      <c r="A89" s="271"/>
      <c r="B89" s="271"/>
      <c r="C89" s="272"/>
      <c r="D89" s="271"/>
      <c r="E89" s="273"/>
      <c r="F89" s="271"/>
      <c r="G89" s="271"/>
      <c r="H89" s="271"/>
      <c r="I89" s="271"/>
      <c r="J89" s="271"/>
      <c r="K89" s="271"/>
      <c r="L89" s="271"/>
      <c r="M89" s="3"/>
      <c r="N89" s="3"/>
      <c r="O89" s="3"/>
    </row>
    <row r="90" spans="1:15" ht="15">
      <c r="A90" s="274" t="s">
        <v>75</v>
      </c>
      <c r="B90" s="271"/>
      <c r="C90" s="272"/>
      <c r="D90" s="271"/>
      <c r="E90" s="273"/>
      <c r="F90" s="271"/>
      <c r="G90" s="271"/>
      <c r="H90" s="271"/>
      <c r="I90" s="271"/>
      <c r="J90" s="271"/>
      <c r="K90" s="271"/>
      <c r="L90" s="271"/>
      <c r="M90" s="3"/>
      <c r="N90" s="3"/>
      <c r="O90" s="3"/>
    </row>
    <row r="91" spans="1:15" ht="15">
      <c r="A91" s="275" t="s">
        <v>76</v>
      </c>
      <c r="B91" s="271"/>
      <c r="C91" s="272"/>
      <c r="D91" s="271"/>
      <c r="E91" s="273"/>
      <c r="F91" s="271"/>
      <c r="G91" s="271"/>
      <c r="H91" s="271"/>
      <c r="I91" s="271"/>
      <c r="J91" s="271"/>
      <c r="K91" s="271"/>
      <c r="L91" s="271"/>
      <c r="M91" s="3"/>
      <c r="N91" s="3"/>
      <c r="O91" s="3"/>
    </row>
    <row r="92" spans="1:15" ht="15">
      <c r="A92" s="276" t="s">
        <v>77</v>
      </c>
      <c r="B92" s="271"/>
      <c r="C92" s="272"/>
      <c r="D92" s="271"/>
      <c r="E92" s="273"/>
      <c r="F92" s="271"/>
      <c r="G92" s="271"/>
      <c r="H92" s="271"/>
      <c r="I92" s="271"/>
      <c r="J92" s="271"/>
      <c r="K92" s="271"/>
      <c r="L92" s="271"/>
      <c r="M92" s="3"/>
      <c r="N92" s="3"/>
      <c r="O92" s="3"/>
    </row>
    <row r="93" spans="1:15" ht="15">
      <c r="A93" s="276" t="s">
        <v>78</v>
      </c>
      <c r="B93" s="271"/>
      <c r="C93" s="272"/>
      <c r="D93" s="271"/>
      <c r="E93" s="273"/>
      <c r="F93" s="271"/>
      <c r="G93" s="271"/>
      <c r="H93" s="271"/>
      <c r="I93" s="271"/>
      <c r="J93" s="271"/>
      <c r="K93" s="271"/>
      <c r="L93" s="271"/>
      <c r="M93" s="3"/>
      <c r="N93" s="3"/>
      <c r="O93" s="3"/>
    </row>
    <row r="94" spans="1:15" ht="15">
      <c r="A94" s="276" t="s">
        <v>79</v>
      </c>
      <c r="B94" s="271"/>
      <c r="C94" s="272"/>
      <c r="D94" s="271"/>
      <c r="E94" s="273"/>
      <c r="F94" s="271"/>
      <c r="G94" s="271"/>
      <c r="H94" s="271"/>
      <c r="I94" s="271"/>
      <c r="J94" s="271"/>
      <c r="K94" s="271"/>
      <c r="L94" s="271"/>
      <c r="M94" s="3"/>
      <c r="N94" s="3"/>
      <c r="O94" s="3"/>
    </row>
    <row r="95" spans="1:15" ht="15">
      <c r="A95" s="277" t="s">
        <v>80</v>
      </c>
      <c r="B95" s="271"/>
      <c r="C95" s="272"/>
      <c r="D95" s="271"/>
      <c r="E95" s="273"/>
      <c r="F95" s="271"/>
      <c r="G95" s="271"/>
      <c r="H95" s="271"/>
      <c r="I95" s="271"/>
      <c r="J95" s="271"/>
      <c r="K95" s="271"/>
      <c r="L95" s="271"/>
      <c r="M95" s="3"/>
      <c r="N95" s="3"/>
      <c r="O95" s="3"/>
    </row>
    <row r="96" spans="1:15" ht="15">
      <c r="A96" s="277" t="s">
        <v>81</v>
      </c>
      <c r="B96" s="271"/>
      <c r="C96" s="272"/>
      <c r="D96" s="271"/>
      <c r="E96" s="273"/>
      <c r="F96" s="271"/>
      <c r="G96" s="271"/>
      <c r="H96" s="271"/>
      <c r="I96" s="271"/>
      <c r="J96" s="271"/>
      <c r="K96" s="271"/>
      <c r="L96" s="271"/>
      <c r="M96" s="3"/>
      <c r="N96" s="3"/>
      <c r="O96" s="3"/>
    </row>
    <row r="97" spans="1:15" ht="15">
      <c r="A97" s="277"/>
      <c r="B97" s="271"/>
      <c r="C97" s="272"/>
      <c r="D97" s="271"/>
      <c r="E97" s="273"/>
      <c r="F97" s="271"/>
      <c r="G97" s="271"/>
      <c r="H97" s="271"/>
      <c r="I97" s="271"/>
      <c r="J97" s="271"/>
      <c r="K97" s="271"/>
      <c r="L97" s="271"/>
      <c r="M97" s="3"/>
      <c r="N97" s="3"/>
      <c r="O97" s="3"/>
    </row>
    <row r="98" spans="1:15" ht="15">
      <c r="A98" s="278" t="s">
        <v>82</v>
      </c>
      <c r="B98" s="271"/>
      <c r="C98" s="272"/>
      <c r="D98" s="271"/>
      <c r="E98" s="273"/>
      <c r="F98" s="271"/>
      <c r="G98" s="271"/>
      <c r="H98" s="271"/>
      <c r="I98" s="271"/>
      <c r="J98" s="271"/>
      <c r="K98" s="271"/>
      <c r="L98" s="271"/>
      <c r="M98" s="3"/>
      <c r="N98" s="3"/>
      <c r="O98" s="3"/>
    </row>
    <row r="99" spans="1:15" ht="15">
      <c r="A99" s="277" t="s">
        <v>83</v>
      </c>
      <c r="B99" s="271"/>
      <c r="C99" s="272"/>
      <c r="D99" s="271"/>
      <c r="E99" s="273"/>
      <c r="F99" s="271"/>
      <c r="G99" s="271"/>
      <c r="H99" s="271"/>
      <c r="I99" s="271"/>
      <c r="J99" s="271"/>
      <c r="K99" s="271"/>
      <c r="L99" s="271"/>
      <c r="M99" s="3"/>
      <c r="N99" s="3"/>
      <c r="O99" s="3"/>
    </row>
    <row r="100" spans="1:15" ht="15">
      <c r="A100" s="277" t="s">
        <v>84</v>
      </c>
      <c r="B100" s="271"/>
      <c r="C100" s="272"/>
      <c r="D100" s="271"/>
      <c r="E100" s="273"/>
      <c r="F100" s="271"/>
      <c r="G100" s="271"/>
      <c r="H100" s="271"/>
      <c r="I100" s="271"/>
      <c r="J100" s="271"/>
      <c r="K100" s="271"/>
      <c r="L100" s="271"/>
      <c r="M100" s="3"/>
      <c r="N100" s="3"/>
      <c r="O100" s="3"/>
    </row>
    <row r="101" spans="1:15" ht="15">
      <c r="A101" s="277" t="s">
        <v>85</v>
      </c>
      <c r="B101" s="271"/>
      <c r="C101" s="272"/>
      <c r="D101" s="271"/>
      <c r="E101" s="273"/>
      <c r="F101" s="271"/>
      <c r="G101" s="271"/>
      <c r="H101" s="271"/>
      <c r="I101" s="271"/>
      <c r="J101" s="271"/>
      <c r="K101" s="271"/>
      <c r="L101" s="271"/>
      <c r="M101" s="3"/>
      <c r="N101" s="3"/>
      <c r="O101" s="3"/>
    </row>
    <row r="102" spans="1:15" ht="15">
      <c r="A102" s="271"/>
      <c r="B102" s="271"/>
      <c r="C102" s="272"/>
      <c r="D102" s="271"/>
      <c r="E102" s="273"/>
      <c r="F102" s="271"/>
      <c r="G102" s="271"/>
      <c r="H102" s="271"/>
      <c r="I102" s="271"/>
      <c r="J102" s="271"/>
      <c r="K102" s="271"/>
      <c r="L102" s="271"/>
      <c r="M102" s="3"/>
      <c r="N102" s="3"/>
      <c r="O102" s="3"/>
    </row>
    <row r="103" spans="1:15" ht="15">
      <c r="A103" s="278" t="s">
        <v>86</v>
      </c>
      <c r="B103" s="271"/>
      <c r="C103" s="272"/>
      <c r="D103" s="271"/>
      <c r="E103" s="273"/>
      <c r="F103" s="271"/>
      <c r="G103" s="271"/>
      <c r="H103" s="271"/>
      <c r="I103" s="271"/>
      <c r="J103" s="271"/>
      <c r="K103" s="271"/>
      <c r="L103" s="271"/>
      <c r="M103" s="3"/>
      <c r="N103" s="3"/>
      <c r="O103" s="3"/>
    </row>
    <row r="104" spans="1:15" ht="15">
      <c r="A104" s="277" t="s">
        <v>87</v>
      </c>
      <c r="B104" s="271"/>
      <c r="C104" s="272"/>
      <c r="D104" s="271"/>
      <c r="E104" s="273"/>
      <c r="F104" s="271"/>
      <c r="G104" s="271"/>
      <c r="H104" s="271"/>
      <c r="I104" s="271"/>
      <c r="J104" s="271"/>
      <c r="K104" s="271"/>
      <c r="L104" s="271"/>
      <c r="M104" s="3"/>
      <c r="N104" s="3"/>
      <c r="O104" s="3"/>
    </row>
    <row r="105" spans="1:15" ht="15">
      <c r="A105" s="277" t="s">
        <v>88</v>
      </c>
      <c r="B105" s="271"/>
      <c r="C105" s="272"/>
      <c r="D105" s="271"/>
      <c r="E105" s="273"/>
      <c r="F105" s="271"/>
      <c r="G105" s="271"/>
      <c r="H105" s="271"/>
      <c r="I105" s="271"/>
      <c r="J105" s="271"/>
      <c r="K105" s="271"/>
      <c r="L105" s="271"/>
      <c r="M105" s="3"/>
      <c r="N105" s="3"/>
      <c r="O105" s="3"/>
    </row>
    <row r="106" spans="1:15" ht="15">
      <c r="A106" s="277" t="s">
        <v>89</v>
      </c>
      <c r="B106" s="271"/>
      <c r="C106" s="272"/>
      <c r="D106" s="271"/>
      <c r="E106" s="273"/>
      <c r="F106" s="271"/>
      <c r="G106" s="271"/>
      <c r="H106" s="271"/>
      <c r="I106" s="271"/>
      <c r="J106" s="271"/>
      <c r="K106" s="271"/>
      <c r="L106" s="271"/>
      <c r="M106" s="3"/>
      <c r="N106" s="3"/>
      <c r="O106" s="3"/>
    </row>
  </sheetData>
  <sheetProtection selectLockedCells="1" selectUnlockedCells="1"/>
  <mergeCells count="25">
    <mergeCell ref="J78:L78"/>
    <mergeCell ref="J79:L79"/>
    <mergeCell ref="I80:L80"/>
    <mergeCell ref="A82:O82"/>
    <mergeCell ref="D75:D76"/>
    <mergeCell ref="E75:E76"/>
    <mergeCell ref="F75:F76"/>
    <mergeCell ref="G75:G76"/>
    <mergeCell ref="J75:L75"/>
    <mergeCell ref="J76:L76"/>
    <mergeCell ref="D73:D74"/>
    <mergeCell ref="E73:E74"/>
    <mergeCell ref="F73:F74"/>
    <mergeCell ref="G73:G74"/>
    <mergeCell ref="J73:L73"/>
    <mergeCell ref="J74:L74"/>
    <mergeCell ref="T8:AH8"/>
    <mergeCell ref="B13:I13"/>
    <mergeCell ref="D66:E66"/>
    <mergeCell ref="F66:G66"/>
    <mergeCell ref="I69:L69"/>
    <mergeCell ref="D70:D71"/>
    <mergeCell ref="E70:E71"/>
    <mergeCell ref="F70:F71"/>
    <mergeCell ref="G70:G71"/>
  </mergeCells>
  <printOptions/>
  <pageMargins left="0.7" right="0.7" top="0.75" bottom="0.75" header="0.3" footer="0.5118055555555555"/>
  <pageSetup horizontalDpi="300" verticalDpi="300" orientation="landscape" paperSize="9" scale="90" r:id="rId1"/>
  <headerFooter alignWithMargins="0">
    <oddHeader>&amp;RZałącznik nr 10 do Uchwały nr 18 Rady WMiI z dnia 19 marca 2019 roku</oddHeader>
    <oddFooter>&amp;Rkwan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V45" sqref="V45"/>
    </sheetView>
  </sheetViews>
  <sheetFormatPr defaultColWidth="8.8515625" defaultRowHeight="15"/>
  <cols>
    <col min="1" max="1" width="3.8515625" style="285" customWidth="1"/>
    <col min="2" max="2" width="34.8515625" style="285" customWidth="1"/>
    <col min="3" max="3" width="6.7109375" style="362" customWidth="1"/>
    <col min="4" max="4" width="6.7109375" style="285" customWidth="1"/>
    <col min="5" max="5" width="6.7109375" style="286" customWidth="1"/>
    <col min="6" max="14" width="6.7109375" style="285" customWidth="1"/>
    <col min="15" max="15" width="7.140625" style="285" bestFit="1" customWidth="1"/>
    <col min="16" max="16" width="5.8515625" style="3" hidden="1" customWidth="1"/>
    <col min="17" max="17" width="2.00390625" style="286" hidden="1" customWidth="1"/>
    <col min="18" max="18" width="12.00390625" style="286" hidden="1" customWidth="1"/>
    <col min="19" max="19" width="4.7109375" style="285" customWidth="1"/>
    <col min="20" max="16384" width="8.8515625" style="285" customWidth="1"/>
  </cols>
  <sheetData>
    <row r="1" spans="1:16" ht="15.75">
      <c r="A1" s="239" t="s">
        <v>165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6"/>
    </row>
    <row r="3" spans="1:16" ht="15.75">
      <c r="A3" s="286"/>
      <c r="B3" s="237" t="s">
        <v>16</v>
      </c>
      <c r="C3" s="287"/>
      <c r="D3" s="286"/>
      <c r="F3" s="286"/>
      <c r="G3" s="286"/>
      <c r="H3" s="286"/>
      <c r="I3" s="286"/>
      <c r="J3" s="286"/>
      <c r="K3" s="286"/>
      <c r="L3" s="286"/>
      <c r="M3" s="286"/>
      <c r="N3" s="286" t="s">
        <v>168</v>
      </c>
      <c r="O3" s="286"/>
      <c r="P3" s="6"/>
    </row>
    <row r="4" spans="2:16" ht="15.75">
      <c r="B4" s="238" t="s">
        <v>17</v>
      </c>
      <c r="C4" s="285"/>
      <c r="E4" s="285"/>
      <c r="H4" s="3"/>
      <c r="P4" s="6"/>
    </row>
    <row r="5" spans="2:16" ht="15.75">
      <c r="B5" s="238" t="s">
        <v>18</v>
      </c>
      <c r="C5" s="285"/>
      <c r="E5" s="285"/>
      <c r="P5" s="6"/>
    </row>
    <row r="6" spans="2:16" ht="15.75">
      <c r="B6" s="238" t="s">
        <v>19</v>
      </c>
      <c r="C6" s="285"/>
      <c r="E6" s="285"/>
      <c r="P6" s="6"/>
    </row>
    <row r="7" spans="2:16" ht="15.75">
      <c r="B7" s="238" t="s">
        <v>166</v>
      </c>
      <c r="C7" s="285"/>
      <c r="E7" s="285"/>
      <c r="P7" s="6"/>
    </row>
    <row r="8" spans="2:16" ht="15.75">
      <c r="B8" s="10"/>
      <c r="C8" s="285"/>
      <c r="E8" s="285"/>
      <c r="P8" s="6"/>
    </row>
    <row r="9" spans="2:16" ht="15.75">
      <c r="B9" s="10"/>
      <c r="C9" s="285"/>
      <c r="E9" s="285"/>
      <c r="P9" s="6"/>
    </row>
    <row r="10" spans="1:16" ht="15">
      <c r="A10" s="240" t="s">
        <v>24</v>
      </c>
      <c r="B10" s="241" t="s">
        <v>25</v>
      </c>
      <c r="C10" s="288"/>
      <c r="D10" s="288" t="s">
        <v>27</v>
      </c>
      <c r="E10" s="242" t="s">
        <v>26</v>
      </c>
      <c r="F10" s="245" t="s">
        <v>29</v>
      </c>
      <c r="G10" s="289"/>
      <c r="H10" s="289"/>
      <c r="I10" s="289"/>
      <c r="J10" s="289"/>
      <c r="K10" s="289"/>
      <c r="L10" s="289"/>
      <c r="M10" s="289"/>
      <c r="N10" s="289"/>
      <c r="O10" s="290"/>
      <c r="P10" s="14"/>
    </row>
    <row r="11" spans="1:16" ht="15">
      <c r="A11" s="291"/>
      <c r="B11" s="115"/>
      <c r="C11" s="243" t="s">
        <v>1</v>
      </c>
      <c r="D11" s="292" t="s">
        <v>2</v>
      </c>
      <c r="E11" s="244" t="s">
        <v>28</v>
      </c>
      <c r="F11" s="293"/>
      <c r="G11" s="293"/>
      <c r="H11" s="293"/>
      <c r="I11" s="294"/>
      <c r="J11" s="294"/>
      <c r="K11" s="294"/>
      <c r="L11" s="294"/>
      <c r="M11" s="294"/>
      <c r="N11" s="294"/>
      <c r="O11" s="294"/>
      <c r="P11" s="20"/>
    </row>
    <row r="12" spans="1:16" ht="15">
      <c r="A12" s="291"/>
      <c r="B12" s="282"/>
      <c r="C12" s="22"/>
      <c r="D12" s="291"/>
      <c r="E12" s="244" t="s">
        <v>1</v>
      </c>
      <c r="F12" s="31" t="s">
        <v>30</v>
      </c>
      <c r="G12" s="52" t="s">
        <v>31</v>
      </c>
      <c r="H12" s="52" t="s">
        <v>3</v>
      </c>
      <c r="I12" s="52" t="s">
        <v>32</v>
      </c>
      <c r="J12" s="52" t="s">
        <v>33</v>
      </c>
      <c r="K12" s="52" t="s">
        <v>34</v>
      </c>
      <c r="L12" s="52" t="s">
        <v>35</v>
      </c>
      <c r="M12" s="52" t="s">
        <v>36</v>
      </c>
      <c r="N12" s="52" t="s">
        <v>37</v>
      </c>
      <c r="O12" s="52" t="s">
        <v>4</v>
      </c>
      <c r="P12" s="25" t="s">
        <v>38</v>
      </c>
    </row>
    <row r="13" spans="1:16" ht="15">
      <c r="A13" s="291"/>
      <c r="B13" s="115"/>
      <c r="C13" s="295"/>
      <c r="D13" s="291"/>
      <c r="E13" s="296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5"/>
    </row>
    <row r="14" spans="1:16" ht="15.75">
      <c r="A14" s="28"/>
      <c r="B14" s="375" t="s">
        <v>39</v>
      </c>
      <c r="C14" s="375"/>
      <c r="D14" s="375"/>
      <c r="E14" s="375"/>
      <c r="F14" s="375"/>
      <c r="G14" s="375"/>
      <c r="H14" s="375"/>
      <c r="I14" s="375"/>
      <c r="J14" s="297"/>
      <c r="K14" s="297"/>
      <c r="L14" s="297"/>
      <c r="M14" s="297"/>
      <c r="N14" s="297"/>
      <c r="O14" s="297"/>
      <c r="P14" s="30"/>
    </row>
    <row r="15" spans="1:18" ht="15">
      <c r="A15" s="31">
        <v>1</v>
      </c>
      <c r="B15" s="58" t="s">
        <v>94</v>
      </c>
      <c r="C15" s="298">
        <v>1</v>
      </c>
      <c r="D15" s="33">
        <v>0.25</v>
      </c>
      <c r="E15" s="34" t="s">
        <v>5</v>
      </c>
      <c r="F15" s="35">
        <v>2</v>
      </c>
      <c r="G15" s="36"/>
      <c r="H15" s="37"/>
      <c r="I15" s="38">
        <v>0</v>
      </c>
      <c r="J15" s="39">
        <v>3</v>
      </c>
      <c r="K15" s="39">
        <f aca="true" t="shared" si="0" ref="K15:K20">F15+G15+H15</f>
        <v>2</v>
      </c>
      <c r="L15" s="39">
        <f aca="true" t="shared" si="1" ref="L15:L20">F15+G15+H15+I15</f>
        <v>2</v>
      </c>
      <c r="M15" s="39">
        <v>0</v>
      </c>
      <c r="N15" s="39">
        <f aca="true" t="shared" si="2" ref="N15:N20">J15+L15</f>
        <v>5</v>
      </c>
      <c r="O15" s="40" t="s">
        <v>6</v>
      </c>
      <c r="P15" s="41"/>
      <c r="Q15" s="286">
        <f aca="true" t="shared" si="3" ref="Q15:Q20">IF(E15="Egz.",1,0)</f>
        <v>0</v>
      </c>
      <c r="R15" s="286">
        <f aca="true" t="shared" si="4" ref="R15:R20">N15/D15</f>
        <v>20</v>
      </c>
    </row>
    <row r="16" spans="1:18" ht="15">
      <c r="A16" s="31">
        <v>2</v>
      </c>
      <c r="B16" s="58" t="s">
        <v>95</v>
      </c>
      <c r="C16" s="298">
        <v>1</v>
      </c>
      <c r="D16" s="33">
        <v>0.25</v>
      </c>
      <c r="E16" s="34" t="s">
        <v>5</v>
      </c>
      <c r="F16" s="42">
        <v>2</v>
      </c>
      <c r="G16" s="43"/>
      <c r="H16" s="44"/>
      <c r="I16" s="45">
        <v>0</v>
      </c>
      <c r="J16" s="46">
        <v>3</v>
      </c>
      <c r="K16" s="46">
        <f t="shared" si="0"/>
        <v>2</v>
      </c>
      <c r="L16" s="46">
        <f t="shared" si="1"/>
        <v>2</v>
      </c>
      <c r="M16" s="46">
        <v>0</v>
      </c>
      <c r="N16" s="46">
        <f t="shared" si="2"/>
        <v>5</v>
      </c>
      <c r="O16" s="47" t="s">
        <v>6</v>
      </c>
      <c r="P16" s="41"/>
      <c r="Q16" s="286">
        <f t="shared" si="3"/>
        <v>0</v>
      </c>
      <c r="R16" s="286">
        <f t="shared" si="4"/>
        <v>20</v>
      </c>
    </row>
    <row r="17" spans="1:18" ht="15">
      <c r="A17" s="31">
        <v>3</v>
      </c>
      <c r="B17" s="58" t="s">
        <v>96</v>
      </c>
      <c r="C17" s="298">
        <v>1</v>
      </c>
      <c r="D17" s="33">
        <v>0.5</v>
      </c>
      <c r="E17" s="34" t="s">
        <v>5</v>
      </c>
      <c r="F17" s="42">
        <v>4</v>
      </c>
      <c r="G17" s="43"/>
      <c r="H17" s="44"/>
      <c r="I17" s="45">
        <v>0</v>
      </c>
      <c r="J17" s="46">
        <v>6</v>
      </c>
      <c r="K17" s="46">
        <f t="shared" si="0"/>
        <v>4</v>
      </c>
      <c r="L17" s="46">
        <f t="shared" si="1"/>
        <v>4</v>
      </c>
      <c r="M17" s="46">
        <v>0</v>
      </c>
      <c r="N17" s="46">
        <f t="shared" si="2"/>
        <v>10</v>
      </c>
      <c r="O17" s="47" t="s">
        <v>6</v>
      </c>
      <c r="P17" s="41"/>
      <c r="Q17" s="286">
        <f t="shared" si="3"/>
        <v>0</v>
      </c>
      <c r="R17" s="286">
        <f t="shared" si="4"/>
        <v>20</v>
      </c>
    </row>
    <row r="18" spans="1:18" ht="15">
      <c r="A18" s="31">
        <v>4</v>
      </c>
      <c r="B18" s="58" t="s">
        <v>97</v>
      </c>
      <c r="C18" s="48">
        <v>1</v>
      </c>
      <c r="D18" s="33">
        <v>0.5</v>
      </c>
      <c r="E18" s="34" t="s">
        <v>5</v>
      </c>
      <c r="F18" s="42">
        <v>4</v>
      </c>
      <c r="G18" s="43"/>
      <c r="H18" s="44"/>
      <c r="I18" s="45">
        <v>4</v>
      </c>
      <c r="J18" s="46">
        <v>6</v>
      </c>
      <c r="K18" s="46">
        <f t="shared" si="0"/>
        <v>4</v>
      </c>
      <c r="L18" s="46">
        <f t="shared" si="1"/>
        <v>8</v>
      </c>
      <c r="M18" s="46">
        <v>0</v>
      </c>
      <c r="N18" s="46">
        <f t="shared" si="2"/>
        <v>14</v>
      </c>
      <c r="O18" s="47" t="s">
        <v>6</v>
      </c>
      <c r="P18" s="41"/>
      <c r="Q18" s="286">
        <f t="shared" si="3"/>
        <v>0</v>
      </c>
      <c r="R18" s="286">
        <f t="shared" si="4"/>
        <v>28</v>
      </c>
    </row>
    <row r="19" spans="1:18" ht="15">
      <c r="A19" s="31">
        <v>5</v>
      </c>
      <c r="B19" s="49" t="s">
        <v>98</v>
      </c>
      <c r="C19" s="50">
        <v>1</v>
      </c>
      <c r="D19" s="33">
        <v>2</v>
      </c>
      <c r="E19" s="34" t="s">
        <v>7</v>
      </c>
      <c r="F19" s="42">
        <v>30</v>
      </c>
      <c r="G19" s="43"/>
      <c r="H19" s="44"/>
      <c r="I19" s="45">
        <v>1</v>
      </c>
      <c r="J19" s="46">
        <v>29</v>
      </c>
      <c r="K19" s="46">
        <f t="shared" si="0"/>
        <v>30</v>
      </c>
      <c r="L19" s="46">
        <f t="shared" si="1"/>
        <v>31</v>
      </c>
      <c r="M19" s="46">
        <v>0</v>
      </c>
      <c r="N19" s="46">
        <f t="shared" si="2"/>
        <v>60</v>
      </c>
      <c r="O19" s="47" t="s">
        <v>8</v>
      </c>
      <c r="P19" s="41" t="s">
        <v>9</v>
      </c>
      <c r="Q19" s="286">
        <f t="shared" si="3"/>
        <v>0</v>
      </c>
      <c r="R19" s="286">
        <f t="shared" si="4"/>
        <v>30</v>
      </c>
    </row>
    <row r="20" spans="1:18" ht="15">
      <c r="A20" s="31">
        <v>6</v>
      </c>
      <c r="B20" s="52" t="s">
        <v>100</v>
      </c>
      <c r="C20" s="50">
        <v>1</v>
      </c>
      <c r="D20" s="33">
        <v>2</v>
      </c>
      <c r="E20" s="34" t="s">
        <v>7</v>
      </c>
      <c r="F20" s="42"/>
      <c r="G20" s="43">
        <v>30</v>
      </c>
      <c r="H20" s="44"/>
      <c r="I20" s="45">
        <v>1</v>
      </c>
      <c r="J20" s="46">
        <v>29</v>
      </c>
      <c r="K20" s="46">
        <f t="shared" si="0"/>
        <v>30</v>
      </c>
      <c r="L20" s="46">
        <f t="shared" si="1"/>
        <v>31</v>
      </c>
      <c r="M20" s="46">
        <v>30</v>
      </c>
      <c r="N20" s="46">
        <f t="shared" si="2"/>
        <v>60</v>
      </c>
      <c r="O20" s="47" t="s">
        <v>6</v>
      </c>
      <c r="P20" s="41"/>
      <c r="Q20" s="286">
        <f t="shared" si="3"/>
        <v>0</v>
      </c>
      <c r="R20" s="286">
        <f t="shared" si="4"/>
        <v>30</v>
      </c>
    </row>
    <row r="21" spans="1:18" ht="15">
      <c r="A21" s="31">
        <v>7</v>
      </c>
      <c r="B21" s="49" t="s">
        <v>101</v>
      </c>
      <c r="C21" s="50">
        <v>2</v>
      </c>
      <c r="D21" s="33">
        <v>0.5</v>
      </c>
      <c r="E21" s="34" t="s">
        <v>5</v>
      </c>
      <c r="F21" s="42">
        <v>4</v>
      </c>
      <c r="G21" s="43"/>
      <c r="H21" s="44"/>
      <c r="I21" s="45">
        <v>4</v>
      </c>
      <c r="J21" s="46">
        <v>6</v>
      </c>
      <c r="K21" s="46">
        <f>F21+G21+H21</f>
        <v>4</v>
      </c>
      <c r="L21" s="46">
        <f>F21+G21+H21+I21</f>
        <v>8</v>
      </c>
      <c r="M21" s="46">
        <v>0</v>
      </c>
      <c r="N21" s="46">
        <f>J21+L21</f>
        <v>14</v>
      </c>
      <c r="O21" s="47" t="s">
        <v>6</v>
      </c>
      <c r="P21" s="41"/>
      <c r="Q21" s="286">
        <f>IF(E21="Egz.",1,0)</f>
        <v>0</v>
      </c>
      <c r="R21" s="286">
        <f>N21/D21</f>
        <v>28</v>
      </c>
    </row>
    <row r="22" spans="1:18" s="3" customFormat="1" ht="15">
      <c r="A22" s="31">
        <v>8</v>
      </c>
      <c r="B22" s="49" t="s">
        <v>99</v>
      </c>
      <c r="C22" s="50">
        <v>2</v>
      </c>
      <c r="D22" s="33">
        <v>2</v>
      </c>
      <c r="E22" s="34" t="s">
        <v>7</v>
      </c>
      <c r="F22" s="42">
        <v>30</v>
      </c>
      <c r="G22" s="43"/>
      <c r="H22" s="44"/>
      <c r="I22" s="45">
        <v>1</v>
      </c>
      <c r="J22" s="46">
        <v>29</v>
      </c>
      <c r="K22" s="46">
        <f>F22+G22+H22</f>
        <v>30</v>
      </c>
      <c r="L22" s="46">
        <f>F22+G22+H22+I22</f>
        <v>31</v>
      </c>
      <c r="M22" s="46">
        <v>0</v>
      </c>
      <c r="N22" s="46">
        <f>J22+L22</f>
        <v>60</v>
      </c>
      <c r="O22" s="47" t="s">
        <v>8</v>
      </c>
      <c r="P22" s="41" t="s">
        <v>9</v>
      </c>
      <c r="Q22" s="299">
        <f>IF(E22="Egz.",1,0)</f>
        <v>0</v>
      </c>
      <c r="R22" s="299">
        <f>N22/D22</f>
        <v>30</v>
      </c>
    </row>
    <row r="23" spans="1:16" ht="15.75">
      <c r="A23" s="31"/>
      <c r="B23" s="53" t="s">
        <v>40</v>
      </c>
      <c r="C23" s="54"/>
      <c r="D23" s="54"/>
      <c r="E23" s="55"/>
      <c r="F23" s="54"/>
      <c r="G23" s="54"/>
      <c r="H23" s="54"/>
      <c r="I23" s="54"/>
      <c r="J23" s="54"/>
      <c r="K23" s="56"/>
      <c r="L23" s="54"/>
      <c r="M23" s="54"/>
      <c r="N23" s="54"/>
      <c r="O23" s="54"/>
      <c r="P23" s="54"/>
    </row>
    <row r="24" spans="1:18" ht="15">
      <c r="A24" s="75">
        <v>1</v>
      </c>
      <c r="B24" s="58" t="s">
        <v>102</v>
      </c>
      <c r="C24" s="50">
        <v>1</v>
      </c>
      <c r="D24" s="33">
        <v>3</v>
      </c>
      <c r="E24" s="34" t="s">
        <v>0</v>
      </c>
      <c r="F24" s="35">
        <v>15</v>
      </c>
      <c r="G24" s="36"/>
      <c r="H24" s="81">
        <v>30</v>
      </c>
      <c r="I24" s="38">
        <v>3</v>
      </c>
      <c r="J24" s="39">
        <v>42</v>
      </c>
      <c r="K24" s="39">
        <f>F24+G24+H24</f>
        <v>45</v>
      </c>
      <c r="L24" s="39">
        <f>F24+G24+H24+I24</f>
        <v>48</v>
      </c>
      <c r="M24" s="39">
        <v>30</v>
      </c>
      <c r="N24" s="39">
        <f>J24+L24</f>
        <v>90</v>
      </c>
      <c r="O24" s="40" t="s">
        <v>6</v>
      </c>
      <c r="P24" s="41"/>
      <c r="Q24" s="286">
        <f>IF(E24="Egz.",1,0)</f>
        <v>1</v>
      </c>
      <c r="R24" s="286">
        <f>N24/D24</f>
        <v>30</v>
      </c>
    </row>
    <row r="25" spans="1:18" ht="15">
      <c r="A25" s="75">
        <v>2</v>
      </c>
      <c r="B25" s="58" t="s">
        <v>103</v>
      </c>
      <c r="C25" s="50">
        <v>1</v>
      </c>
      <c r="D25" s="33">
        <v>3.5</v>
      </c>
      <c r="E25" s="34" t="s">
        <v>0</v>
      </c>
      <c r="F25" s="42">
        <v>30</v>
      </c>
      <c r="G25" s="43"/>
      <c r="H25" s="67">
        <v>30</v>
      </c>
      <c r="I25" s="45">
        <v>2</v>
      </c>
      <c r="J25" s="46">
        <v>43</v>
      </c>
      <c r="K25" s="46">
        <f>F25+G25+H25</f>
        <v>60</v>
      </c>
      <c r="L25" s="46">
        <f>F25+G25+H25+I25</f>
        <v>62</v>
      </c>
      <c r="M25" s="46">
        <v>30</v>
      </c>
      <c r="N25" s="46">
        <f>J25+L25</f>
        <v>105</v>
      </c>
      <c r="O25" s="47" t="s">
        <v>8</v>
      </c>
      <c r="P25" s="41" t="s">
        <v>10</v>
      </c>
      <c r="Q25" s="286">
        <f>IF(E25="Egz.",1,0)</f>
        <v>1</v>
      </c>
      <c r="R25" s="286">
        <f>N25/D25</f>
        <v>30</v>
      </c>
    </row>
    <row r="26" spans="1:16" ht="15">
      <c r="A26" s="75"/>
      <c r="B26" s="58" t="s">
        <v>104</v>
      </c>
      <c r="C26" s="50"/>
      <c r="D26" s="33"/>
      <c r="E26" s="34"/>
      <c r="F26" s="42"/>
      <c r="G26" s="43"/>
      <c r="H26" s="67"/>
      <c r="I26" s="45"/>
      <c r="J26" s="46"/>
      <c r="K26" s="46"/>
      <c r="L26" s="46"/>
      <c r="M26" s="46"/>
      <c r="N26" s="46"/>
      <c r="O26" s="47"/>
      <c r="P26" s="41"/>
    </row>
    <row r="27" spans="1:16" ht="15">
      <c r="A27" s="75"/>
      <c r="B27" s="58" t="s">
        <v>105</v>
      </c>
      <c r="C27" s="50"/>
      <c r="D27" s="33"/>
      <c r="E27" s="34"/>
      <c r="F27" s="42"/>
      <c r="G27" s="43"/>
      <c r="H27" s="67"/>
      <c r="I27" s="45"/>
      <c r="J27" s="46"/>
      <c r="K27" s="46"/>
      <c r="L27" s="46"/>
      <c r="M27" s="46"/>
      <c r="N27" s="46"/>
      <c r="O27" s="47"/>
      <c r="P27" s="41"/>
    </row>
    <row r="28" spans="1:18" ht="15">
      <c r="A28" s="75">
        <v>3</v>
      </c>
      <c r="B28" s="58" t="s">
        <v>106</v>
      </c>
      <c r="C28" s="50">
        <v>1</v>
      </c>
      <c r="D28" s="33">
        <v>1</v>
      </c>
      <c r="E28" s="34" t="s">
        <v>7</v>
      </c>
      <c r="F28" s="42">
        <v>15</v>
      </c>
      <c r="G28" s="43"/>
      <c r="H28" s="67"/>
      <c r="I28" s="45">
        <v>0</v>
      </c>
      <c r="J28" s="46">
        <v>15</v>
      </c>
      <c r="K28" s="46">
        <f>F28+G28+H28</f>
        <v>15</v>
      </c>
      <c r="L28" s="46">
        <f>F28+G28+H28+I28</f>
        <v>15</v>
      </c>
      <c r="M28" s="46">
        <v>0</v>
      </c>
      <c r="N28" s="46">
        <f>J28+L28</f>
        <v>30</v>
      </c>
      <c r="O28" s="47" t="s">
        <v>6</v>
      </c>
      <c r="P28" s="41" t="s">
        <v>9</v>
      </c>
      <c r="Q28" s="286">
        <f>IF(E28="Egz.",1,0)</f>
        <v>0</v>
      </c>
      <c r="R28" s="286">
        <f>N28/D28</f>
        <v>30</v>
      </c>
    </row>
    <row r="29" spans="1:18" ht="15">
      <c r="A29" s="75">
        <v>4</v>
      </c>
      <c r="B29" s="58" t="s">
        <v>109</v>
      </c>
      <c r="C29" s="50">
        <v>2</v>
      </c>
      <c r="D29" s="33">
        <v>3</v>
      </c>
      <c r="E29" s="34" t="s">
        <v>7</v>
      </c>
      <c r="F29" s="42">
        <v>15</v>
      </c>
      <c r="G29" s="43"/>
      <c r="H29" s="67">
        <v>30</v>
      </c>
      <c r="I29" s="45">
        <v>3</v>
      </c>
      <c r="J29" s="46">
        <v>42</v>
      </c>
      <c r="K29" s="46">
        <f>F29+G29+H29</f>
        <v>45</v>
      </c>
      <c r="L29" s="46">
        <f>F29+G29+H29+I29</f>
        <v>48</v>
      </c>
      <c r="M29" s="46">
        <v>30</v>
      </c>
      <c r="N29" s="46">
        <f>J29+L29</f>
        <v>90</v>
      </c>
      <c r="O29" s="47" t="s">
        <v>6</v>
      </c>
      <c r="P29" s="41"/>
      <c r="Q29" s="286">
        <f>IF(E29="Egz.",1,0)</f>
        <v>0</v>
      </c>
      <c r="R29" s="286">
        <f>N29/D29</f>
        <v>30</v>
      </c>
    </row>
    <row r="30" spans="1:18" ht="15">
      <c r="A30" s="75">
        <v>5</v>
      </c>
      <c r="B30" s="58" t="s">
        <v>107</v>
      </c>
      <c r="C30" s="50">
        <v>2</v>
      </c>
      <c r="D30" s="33">
        <v>3</v>
      </c>
      <c r="E30" s="34" t="s">
        <v>7</v>
      </c>
      <c r="F30" s="42">
        <v>15</v>
      </c>
      <c r="G30" s="43"/>
      <c r="H30" s="67">
        <v>30</v>
      </c>
      <c r="I30" s="45">
        <v>3</v>
      </c>
      <c r="J30" s="46">
        <v>42</v>
      </c>
      <c r="K30" s="46">
        <f>F30+G30+H30</f>
        <v>45</v>
      </c>
      <c r="L30" s="46">
        <f>F30+G30+H30+I30</f>
        <v>48</v>
      </c>
      <c r="M30" s="46">
        <v>30</v>
      </c>
      <c r="N30" s="46">
        <f>J30+L30</f>
        <v>90</v>
      </c>
      <c r="O30" s="47" t="s">
        <v>6</v>
      </c>
      <c r="P30" s="41"/>
      <c r="Q30" s="286">
        <f>IF(E30="Egz.",1,0)</f>
        <v>0</v>
      </c>
      <c r="R30" s="286">
        <f>N30/D30</f>
        <v>30</v>
      </c>
    </row>
    <row r="31" spans="1:18" ht="15">
      <c r="A31" s="75">
        <v>6</v>
      </c>
      <c r="B31" s="58" t="s">
        <v>108</v>
      </c>
      <c r="C31" s="50">
        <v>2</v>
      </c>
      <c r="D31" s="33">
        <v>4</v>
      </c>
      <c r="E31" s="34" t="s">
        <v>0</v>
      </c>
      <c r="F31" s="42">
        <v>30</v>
      </c>
      <c r="G31" s="43"/>
      <c r="H31" s="67">
        <v>30</v>
      </c>
      <c r="I31" s="45">
        <v>5</v>
      </c>
      <c r="J31" s="46">
        <v>55</v>
      </c>
      <c r="K31" s="46">
        <f>F31+G31+H31</f>
        <v>60</v>
      </c>
      <c r="L31" s="46">
        <f>F31+G31+H31+I31</f>
        <v>65</v>
      </c>
      <c r="M31" s="46">
        <v>30</v>
      </c>
      <c r="N31" s="46">
        <f>J31+L31</f>
        <v>120</v>
      </c>
      <c r="O31" s="47" t="s">
        <v>6</v>
      </c>
      <c r="P31" s="41"/>
      <c r="Q31" s="286">
        <f>IF(E31="Egz.",1,0)</f>
        <v>1</v>
      </c>
      <c r="R31" s="286">
        <f>N31/D31</f>
        <v>30</v>
      </c>
    </row>
    <row r="32" spans="1:16" ht="15.75">
      <c r="A32" s="300"/>
      <c r="B32" s="53" t="s">
        <v>41</v>
      </c>
      <c r="C32" s="54"/>
      <c r="D32" s="54"/>
      <c r="E32" s="55"/>
      <c r="F32" s="54"/>
      <c r="G32" s="54"/>
      <c r="H32" s="54"/>
      <c r="I32" s="54"/>
      <c r="J32" s="54"/>
      <c r="K32" s="41"/>
      <c r="L32" s="41"/>
      <c r="M32" s="54"/>
      <c r="N32" s="41"/>
      <c r="O32" s="54"/>
      <c r="P32" s="54"/>
    </row>
    <row r="33" spans="1:18" ht="15">
      <c r="A33" s="31">
        <v>1</v>
      </c>
      <c r="B33" s="58" t="s">
        <v>147</v>
      </c>
      <c r="C33" s="79">
        <v>1</v>
      </c>
      <c r="D33" s="80">
        <v>3</v>
      </c>
      <c r="E33" s="34" t="s">
        <v>0</v>
      </c>
      <c r="F33" s="35">
        <v>15</v>
      </c>
      <c r="G33" s="36"/>
      <c r="H33" s="81">
        <v>30</v>
      </c>
      <c r="I33" s="38">
        <v>3</v>
      </c>
      <c r="J33" s="39">
        <v>42</v>
      </c>
      <c r="K33" s="39">
        <f aca="true" t="shared" si="5" ref="K33:K42">F33+G33+H33</f>
        <v>45</v>
      </c>
      <c r="L33" s="39">
        <f aca="true" t="shared" si="6" ref="L33:L42">F33+G33+H33+I33</f>
        <v>48</v>
      </c>
      <c r="M33" s="39">
        <v>30</v>
      </c>
      <c r="N33" s="39">
        <f aca="true" t="shared" si="7" ref="N33:N42">J33+L33</f>
        <v>90</v>
      </c>
      <c r="O33" s="40" t="s">
        <v>6</v>
      </c>
      <c r="P33" s="41" t="s">
        <v>10</v>
      </c>
      <c r="Q33" s="286">
        <f aca="true" t="shared" si="8" ref="Q33:Q42">IF(E33="Egz.",1,0)</f>
        <v>1</v>
      </c>
      <c r="R33" s="286">
        <f aca="true" t="shared" si="9" ref="R33:R42">N33/D33</f>
        <v>30</v>
      </c>
    </row>
    <row r="34" spans="1:18" ht="15">
      <c r="A34" s="31">
        <v>2</v>
      </c>
      <c r="B34" s="58" t="s">
        <v>148</v>
      </c>
      <c r="C34" s="79">
        <v>1</v>
      </c>
      <c r="D34" s="80">
        <v>3</v>
      </c>
      <c r="E34" s="34" t="s">
        <v>7</v>
      </c>
      <c r="F34" s="42">
        <v>15</v>
      </c>
      <c r="G34" s="43"/>
      <c r="H34" s="67">
        <v>30</v>
      </c>
      <c r="I34" s="45">
        <v>1</v>
      </c>
      <c r="J34" s="46">
        <v>44</v>
      </c>
      <c r="K34" s="46">
        <f t="shared" si="5"/>
        <v>45</v>
      </c>
      <c r="L34" s="46">
        <f t="shared" si="6"/>
        <v>46</v>
      </c>
      <c r="M34" s="46">
        <v>30</v>
      </c>
      <c r="N34" s="46">
        <f t="shared" si="7"/>
        <v>90</v>
      </c>
      <c r="O34" s="47" t="s">
        <v>6</v>
      </c>
      <c r="P34" s="41"/>
      <c r="Q34" s="286">
        <f t="shared" si="8"/>
        <v>0</v>
      </c>
      <c r="R34" s="286">
        <f t="shared" si="9"/>
        <v>30</v>
      </c>
    </row>
    <row r="35" spans="1:18" ht="15">
      <c r="A35" s="31">
        <v>3</v>
      </c>
      <c r="B35" s="58" t="s">
        <v>149</v>
      </c>
      <c r="C35" s="79">
        <v>1</v>
      </c>
      <c r="D35" s="80">
        <v>3</v>
      </c>
      <c r="E35" s="34" t="s">
        <v>0</v>
      </c>
      <c r="F35" s="42">
        <v>15</v>
      </c>
      <c r="G35" s="43"/>
      <c r="H35" s="67">
        <v>30</v>
      </c>
      <c r="I35" s="45">
        <v>1</v>
      </c>
      <c r="J35" s="46">
        <v>44</v>
      </c>
      <c r="K35" s="46">
        <f t="shared" si="5"/>
        <v>45</v>
      </c>
      <c r="L35" s="46">
        <f t="shared" si="6"/>
        <v>46</v>
      </c>
      <c r="M35" s="46">
        <v>30</v>
      </c>
      <c r="N35" s="46">
        <f t="shared" si="7"/>
        <v>90</v>
      </c>
      <c r="O35" s="47" t="s">
        <v>6</v>
      </c>
      <c r="P35" s="41"/>
      <c r="Q35" s="286">
        <f t="shared" si="8"/>
        <v>1</v>
      </c>
      <c r="R35" s="286">
        <f t="shared" si="9"/>
        <v>30</v>
      </c>
    </row>
    <row r="36" spans="1:18" ht="15">
      <c r="A36" s="31">
        <v>4</v>
      </c>
      <c r="B36" s="58" t="s">
        <v>150</v>
      </c>
      <c r="C36" s="79">
        <v>2</v>
      </c>
      <c r="D36" s="80">
        <v>4</v>
      </c>
      <c r="E36" s="34" t="s">
        <v>7</v>
      </c>
      <c r="F36" s="42">
        <v>30</v>
      </c>
      <c r="G36" s="43"/>
      <c r="H36" s="67">
        <v>30</v>
      </c>
      <c r="I36" s="45">
        <v>3</v>
      </c>
      <c r="J36" s="46">
        <v>57</v>
      </c>
      <c r="K36" s="46">
        <f t="shared" si="5"/>
        <v>60</v>
      </c>
      <c r="L36" s="46">
        <f t="shared" si="6"/>
        <v>63</v>
      </c>
      <c r="M36" s="46">
        <v>30</v>
      </c>
      <c r="N36" s="46">
        <f t="shared" si="7"/>
        <v>120</v>
      </c>
      <c r="O36" s="47" t="s">
        <v>6</v>
      </c>
      <c r="P36" s="41"/>
      <c r="Q36" s="286">
        <f t="shared" si="8"/>
        <v>0</v>
      </c>
      <c r="R36" s="286">
        <f t="shared" si="9"/>
        <v>30</v>
      </c>
    </row>
    <row r="37" spans="1:18" ht="15">
      <c r="A37" s="31">
        <v>5</v>
      </c>
      <c r="B37" s="58" t="s">
        <v>151</v>
      </c>
      <c r="C37" s="79">
        <v>2</v>
      </c>
      <c r="D37" s="80">
        <v>3.5</v>
      </c>
      <c r="E37" s="34" t="s">
        <v>0</v>
      </c>
      <c r="F37" s="42">
        <v>15</v>
      </c>
      <c r="G37" s="43"/>
      <c r="H37" s="67">
        <v>30</v>
      </c>
      <c r="I37" s="45">
        <v>3</v>
      </c>
      <c r="J37" s="46">
        <v>57</v>
      </c>
      <c r="K37" s="46">
        <f t="shared" si="5"/>
        <v>45</v>
      </c>
      <c r="L37" s="46">
        <f t="shared" si="6"/>
        <v>48</v>
      </c>
      <c r="M37" s="46">
        <v>30</v>
      </c>
      <c r="N37" s="46">
        <f t="shared" si="7"/>
        <v>105</v>
      </c>
      <c r="O37" s="47" t="s">
        <v>6</v>
      </c>
      <c r="P37" s="41"/>
      <c r="Q37" s="286">
        <f t="shared" si="8"/>
        <v>1</v>
      </c>
      <c r="R37" s="286">
        <f t="shared" si="9"/>
        <v>30</v>
      </c>
    </row>
    <row r="38" spans="1:18" ht="15">
      <c r="A38" s="31">
        <v>6</v>
      </c>
      <c r="B38" s="58" t="s">
        <v>152</v>
      </c>
      <c r="C38" s="79">
        <v>2</v>
      </c>
      <c r="D38" s="80">
        <v>3</v>
      </c>
      <c r="E38" s="34" t="s">
        <v>7</v>
      </c>
      <c r="F38" s="42">
        <v>15</v>
      </c>
      <c r="G38" s="43"/>
      <c r="H38" s="67">
        <v>30</v>
      </c>
      <c r="I38" s="45">
        <v>3</v>
      </c>
      <c r="J38" s="46">
        <v>42</v>
      </c>
      <c r="K38" s="46">
        <f t="shared" si="5"/>
        <v>45</v>
      </c>
      <c r="L38" s="46">
        <f t="shared" si="6"/>
        <v>48</v>
      </c>
      <c r="M38" s="46">
        <v>30</v>
      </c>
      <c r="N38" s="46">
        <f t="shared" si="7"/>
        <v>90</v>
      </c>
      <c r="O38" s="47" t="s">
        <v>6</v>
      </c>
      <c r="P38" s="41"/>
      <c r="Q38" s="286">
        <f t="shared" si="8"/>
        <v>0</v>
      </c>
      <c r="R38" s="286">
        <f t="shared" si="9"/>
        <v>30</v>
      </c>
    </row>
    <row r="39" spans="1:18" ht="15">
      <c r="A39" s="31">
        <v>7</v>
      </c>
      <c r="B39" s="58" t="s">
        <v>142</v>
      </c>
      <c r="C39" s="79">
        <v>2</v>
      </c>
      <c r="D39" s="80">
        <v>3</v>
      </c>
      <c r="E39" s="34" t="s">
        <v>0</v>
      </c>
      <c r="F39" s="42">
        <v>15</v>
      </c>
      <c r="G39" s="43"/>
      <c r="H39" s="67">
        <v>30</v>
      </c>
      <c r="I39" s="45">
        <v>3</v>
      </c>
      <c r="J39" s="46">
        <v>42</v>
      </c>
      <c r="K39" s="46">
        <f>F39+G39+H39</f>
        <v>45</v>
      </c>
      <c r="L39" s="46">
        <f>F39+G39+H39+I39</f>
        <v>48</v>
      </c>
      <c r="M39" s="46">
        <v>30</v>
      </c>
      <c r="N39" s="46">
        <f>J39+L39</f>
        <v>90</v>
      </c>
      <c r="O39" s="47" t="s">
        <v>6</v>
      </c>
      <c r="P39" s="41"/>
      <c r="Q39" s="286">
        <f>IF(E39="Egz.",1,0)</f>
        <v>1</v>
      </c>
      <c r="R39" s="286">
        <f>N39/D39</f>
        <v>30</v>
      </c>
    </row>
    <row r="40" spans="1:18" ht="15">
      <c r="A40" s="31">
        <v>8</v>
      </c>
      <c r="B40" s="58" t="s">
        <v>153</v>
      </c>
      <c r="C40" s="79">
        <v>3</v>
      </c>
      <c r="D40" s="80">
        <v>2.5</v>
      </c>
      <c r="E40" s="34" t="s">
        <v>0</v>
      </c>
      <c r="F40" s="42">
        <v>15</v>
      </c>
      <c r="G40" s="43"/>
      <c r="H40" s="67">
        <v>30</v>
      </c>
      <c r="I40" s="45">
        <v>3</v>
      </c>
      <c r="J40" s="46">
        <v>27</v>
      </c>
      <c r="K40" s="46">
        <f t="shared" si="5"/>
        <v>45</v>
      </c>
      <c r="L40" s="46">
        <f t="shared" si="6"/>
        <v>48</v>
      </c>
      <c r="M40" s="46">
        <v>30</v>
      </c>
      <c r="N40" s="46">
        <f t="shared" si="7"/>
        <v>75</v>
      </c>
      <c r="O40" s="47" t="s">
        <v>6</v>
      </c>
      <c r="P40" s="41"/>
      <c r="Q40" s="286">
        <f t="shared" si="8"/>
        <v>1</v>
      </c>
      <c r="R40" s="286">
        <f t="shared" si="9"/>
        <v>30</v>
      </c>
    </row>
    <row r="41" spans="1:18" ht="15">
      <c r="A41" s="31">
        <v>9</v>
      </c>
      <c r="B41" s="58" t="s">
        <v>154</v>
      </c>
      <c r="C41" s="79">
        <v>3</v>
      </c>
      <c r="D41" s="80">
        <v>2.5</v>
      </c>
      <c r="E41" s="34" t="s">
        <v>7</v>
      </c>
      <c r="F41" s="42">
        <v>15</v>
      </c>
      <c r="G41" s="43"/>
      <c r="H41" s="67">
        <v>30</v>
      </c>
      <c r="I41" s="45">
        <v>3</v>
      </c>
      <c r="J41" s="46">
        <v>27</v>
      </c>
      <c r="K41" s="46">
        <f t="shared" si="5"/>
        <v>45</v>
      </c>
      <c r="L41" s="46">
        <f t="shared" si="6"/>
        <v>48</v>
      </c>
      <c r="M41" s="46">
        <v>30</v>
      </c>
      <c r="N41" s="46">
        <f t="shared" si="7"/>
        <v>75</v>
      </c>
      <c r="O41" s="47" t="s">
        <v>6</v>
      </c>
      <c r="P41" s="41"/>
      <c r="Q41" s="286">
        <f t="shared" si="8"/>
        <v>0</v>
      </c>
      <c r="R41" s="286">
        <f t="shared" si="9"/>
        <v>30</v>
      </c>
    </row>
    <row r="42" spans="1:18" ht="15">
      <c r="A42" s="205">
        <v>10</v>
      </c>
      <c r="B42" s="58" t="s">
        <v>135</v>
      </c>
      <c r="C42" s="79">
        <v>3</v>
      </c>
      <c r="D42" s="80">
        <v>3</v>
      </c>
      <c r="E42" s="34" t="s">
        <v>0</v>
      </c>
      <c r="F42" s="42">
        <v>15</v>
      </c>
      <c r="G42" s="43"/>
      <c r="H42" s="67">
        <v>30</v>
      </c>
      <c r="I42" s="45">
        <v>5</v>
      </c>
      <c r="J42" s="46">
        <v>40</v>
      </c>
      <c r="K42" s="46">
        <f t="shared" si="5"/>
        <v>45</v>
      </c>
      <c r="L42" s="46">
        <f t="shared" si="6"/>
        <v>50</v>
      </c>
      <c r="M42" s="46">
        <v>30</v>
      </c>
      <c r="N42" s="46">
        <f t="shared" si="7"/>
        <v>90</v>
      </c>
      <c r="O42" s="47" t="s">
        <v>8</v>
      </c>
      <c r="P42" s="41"/>
      <c r="Q42" s="286">
        <f t="shared" si="8"/>
        <v>1</v>
      </c>
      <c r="R42" s="286">
        <f t="shared" si="9"/>
        <v>30</v>
      </c>
    </row>
    <row r="43" spans="1:16" ht="15">
      <c r="A43" s="31"/>
      <c r="B43" s="58" t="s">
        <v>116</v>
      </c>
      <c r="C43" s="79"/>
      <c r="D43" s="80"/>
      <c r="E43" s="34"/>
      <c r="F43" s="42"/>
      <c r="G43" s="43"/>
      <c r="H43" s="67"/>
      <c r="I43" s="45"/>
      <c r="J43" s="46"/>
      <c r="K43" s="46"/>
      <c r="L43" s="46"/>
      <c r="M43" s="46"/>
      <c r="N43" s="46"/>
      <c r="O43" s="47"/>
      <c r="P43" s="41"/>
    </row>
    <row r="44" spans="1:16" ht="15">
      <c r="A44" s="31"/>
      <c r="B44" s="58" t="s">
        <v>115</v>
      </c>
      <c r="C44" s="79"/>
      <c r="D44" s="80"/>
      <c r="E44" s="34"/>
      <c r="F44" s="301"/>
      <c r="G44" s="302"/>
      <c r="H44" s="303"/>
      <c r="I44" s="304"/>
      <c r="J44" s="221"/>
      <c r="K44" s="221"/>
      <c r="L44" s="221"/>
      <c r="M44" s="221"/>
      <c r="N44" s="221"/>
      <c r="O44" s="222"/>
      <c r="P44" s="41"/>
    </row>
    <row r="45" spans="1:16" ht="15">
      <c r="A45" s="31"/>
      <c r="B45" s="58" t="s">
        <v>119</v>
      </c>
      <c r="C45" s="79"/>
      <c r="D45" s="80"/>
      <c r="E45" s="34"/>
      <c r="F45" s="305"/>
      <c r="G45" s="306"/>
      <c r="H45" s="307"/>
      <c r="I45" s="308"/>
      <c r="J45" s="76"/>
      <c r="K45" s="76"/>
      <c r="L45" s="76"/>
      <c r="M45" s="76"/>
      <c r="N45" s="76"/>
      <c r="O45" s="77"/>
      <c r="P45" s="41"/>
    </row>
    <row r="46" spans="1:16" ht="15.75">
      <c r="A46" s="31"/>
      <c r="B46" s="53" t="s">
        <v>42</v>
      </c>
      <c r="C46" s="54"/>
      <c r="D46" s="54"/>
      <c r="E46" s="55"/>
      <c r="F46" s="54"/>
      <c r="G46" s="54"/>
      <c r="H46" s="54"/>
      <c r="I46" s="54"/>
      <c r="J46" s="54"/>
      <c r="K46" s="41"/>
      <c r="L46" s="41"/>
      <c r="M46" s="54"/>
      <c r="N46" s="41"/>
      <c r="O46" s="54"/>
      <c r="P46" s="54"/>
    </row>
    <row r="47" spans="1:18" ht="15">
      <c r="A47" s="31">
        <v>1</v>
      </c>
      <c r="B47" s="58" t="s">
        <v>110</v>
      </c>
      <c r="C47" s="79">
        <v>1</v>
      </c>
      <c r="D47" s="80">
        <v>2</v>
      </c>
      <c r="E47" s="88" t="s">
        <v>7</v>
      </c>
      <c r="F47" s="89"/>
      <c r="G47" s="90"/>
      <c r="H47" s="90">
        <v>30</v>
      </c>
      <c r="I47" s="91">
        <v>5</v>
      </c>
      <c r="J47" s="91">
        <v>20</v>
      </c>
      <c r="K47" s="39">
        <f>F47+G47+H47</f>
        <v>30</v>
      </c>
      <c r="L47" s="39">
        <f>F47+G47+H47+I47</f>
        <v>35</v>
      </c>
      <c r="M47" s="91">
        <v>30</v>
      </c>
      <c r="N47" s="39">
        <f>J47+L47</f>
        <v>55</v>
      </c>
      <c r="O47" s="92" t="s">
        <v>8</v>
      </c>
      <c r="P47" s="93"/>
      <c r="Q47" s="286">
        <f>IF(E47="Egz.",1,0)</f>
        <v>0</v>
      </c>
      <c r="R47" s="286">
        <f>N47/D47</f>
        <v>27.5</v>
      </c>
    </row>
    <row r="48" spans="1:18" ht="15">
      <c r="A48" s="31">
        <v>2</v>
      </c>
      <c r="B48" s="58" t="s">
        <v>111</v>
      </c>
      <c r="C48" s="309">
        <v>2</v>
      </c>
      <c r="D48" s="95">
        <v>2</v>
      </c>
      <c r="E48" s="88" t="s">
        <v>7</v>
      </c>
      <c r="F48" s="96"/>
      <c r="G48" s="97"/>
      <c r="H48" s="97">
        <v>30</v>
      </c>
      <c r="I48" s="98">
        <v>5</v>
      </c>
      <c r="J48" s="98">
        <v>20</v>
      </c>
      <c r="K48" s="46">
        <f>F48+G48+H48</f>
        <v>30</v>
      </c>
      <c r="L48" s="46">
        <f>F48+G48+H48+I48</f>
        <v>35</v>
      </c>
      <c r="M48" s="98">
        <v>30</v>
      </c>
      <c r="N48" s="46">
        <f>J48+L48</f>
        <v>55</v>
      </c>
      <c r="O48" s="99" t="s">
        <v>8</v>
      </c>
      <c r="P48" s="93"/>
      <c r="Q48" s="286">
        <f>IF(E48="Egz.",1,0)</f>
        <v>0</v>
      </c>
      <c r="R48" s="286">
        <f>N48/D48</f>
        <v>27.5</v>
      </c>
    </row>
    <row r="49" spans="1:18" ht="15">
      <c r="A49" s="31">
        <v>3</v>
      </c>
      <c r="B49" s="58" t="s">
        <v>113</v>
      </c>
      <c r="C49" s="309">
        <v>2</v>
      </c>
      <c r="D49" s="95">
        <v>2</v>
      </c>
      <c r="E49" s="88" t="s">
        <v>7</v>
      </c>
      <c r="F49" s="96">
        <v>30</v>
      </c>
      <c r="G49" s="97"/>
      <c r="H49" s="97"/>
      <c r="I49" s="98">
        <v>3</v>
      </c>
      <c r="J49" s="98">
        <v>20</v>
      </c>
      <c r="K49" s="46">
        <f>F49+G49+H49</f>
        <v>30</v>
      </c>
      <c r="L49" s="46">
        <f>F49+G49+H49+I49</f>
        <v>33</v>
      </c>
      <c r="M49" s="98">
        <v>0</v>
      </c>
      <c r="N49" s="46">
        <f>J49+L49</f>
        <v>53</v>
      </c>
      <c r="O49" s="99" t="s">
        <v>8</v>
      </c>
      <c r="P49" s="93"/>
      <c r="Q49" s="286">
        <f>IF(E49="Egz.",1,0)</f>
        <v>0</v>
      </c>
      <c r="R49" s="286">
        <f>N49/D49</f>
        <v>26.5</v>
      </c>
    </row>
    <row r="50" spans="1:18" ht="15">
      <c r="A50" s="31">
        <v>4</v>
      </c>
      <c r="B50" s="58" t="s">
        <v>112</v>
      </c>
      <c r="C50" s="309">
        <v>3</v>
      </c>
      <c r="D50" s="95">
        <v>2</v>
      </c>
      <c r="E50" s="88" t="s">
        <v>7</v>
      </c>
      <c r="F50" s="96"/>
      <c r="G50" s="97"/>
      <c r="H50" s="97">
        <v>30</v>
      </c>
      <c r="I50" s="98">
        <v>5</v>
      </c>
      <c r="J50" s="98">
        <v>20</v>
      </c>
      <c r="K50" s="46">
        <f>F50+G50+H50</f>
        <v>30</v>
      </c>
      <c r="L50" s="46">
        <f>F50+G50+H50+I50</f>
        <v>35</v>
      </c>
      <c r="M50" s="98">
        <v>30</v>
      </c>
      <c r="N50" s="46">
        <f>J50+L50</f>
        <v>55</v>
      </c>
      <c r="O50" s="99" t="s">
        <v>8</v>
      </c>
      <c r="P50" s="93"/>
      <c r="Q50" s="286">
        <f>IF(E50="Egz.",1,0)</f>
        <v>0</v>
      </c>
      <c r="R50" s="286">
        <f>N50/D50</f>
        <v>27.5</v>
      </c>
    </row>
    <row r="51" spans="1:16" ht="15.75">
      <c r="A51" s="56"/>
      <c r="B51" s="53" t="s">
        <v>43</v>
      </c>
      <c r="C51" s="101"/>
      <c r="D51" s="101"/>
      <c r="E51" s="102"/>
      <c r="F51" s="101"/>
      <c r="G51" s="101"/>
      <c r="H51" s="101"/>
      <c r="I51" s="101"/>
      <c r="J51" s="101"/>
      <c r="K51" s="103"/>
      <c r="L51" s="101"/>
      <c r="M51" s="101"/>
      <c r="N51" s="101"/>
      <c r="O51" s="101"/>
      <c r="P51" s="93"/>
    </row>
    <row r="52" spans="1:18" ht="15">
      <c r="A52" s="31">
        <v>1</v>
      </c>
      <c r="B52" s="52" t="s">
        <v>62</v>
      </c>
      <c r="C52" s="79">
        <v>1</v>
      </c>
      <c r="D52" s="80">
        <v>6</v>
      </c>
      <c r="E52" s="88" t="s">
        <v>7</v>
      </c>
      <c r="F52" s="89"/>
      <c r="G52" s="90"/>
      <c r="H52" s="105"/>
      <c r="I52" s="106">
        <v>52</v>
      </c>
      <c r="J52" s="91">
        <v>108</v>
      </c>
      <c r="K52" s="91">
        <f>F52+G52+H52</f>
        <v>0</v>
      </c>
      <c r="L52" s="91">
        <f>F52+G52+H52+I52</f>
        <v>52</v>
      </c>
      <c r="M52" s="91">
        <v>160</v>
      </c>
      <c r="N52" s="91">
        <f>J52+L52</f>
        <v>160</v>
      </c>
      <c r="O52" s="92" t="s">
        <v>8</v>
      </c>
      <c r="P52" s="93"/>
      <c r="Q52" s="299">
        <f>IF(E52="Egz.",1,0)</f>
        <v>0</v>
      </c>
      <c r="R52" s="299">
        <f>N52/D52</f>
        <v>26.666666666666668</v>
      </c>
    </row>
    <row r="53" spans="1:18" ht="15">
      <c r="A53" s="31">
        <v>2</v>
      </c>
      <c r="B53" s="52" t="s">
        <v>114</v>
      </c>
      <c r="C53" s="79">
        <v>3</v>
      </c>
      <c r="D53" s="80">
        <v>20</v>
      </c>
      <c r="E53" s="88"/>
      <c r="F53" s="108"/>
      <c r="G53" s="109"/>
      <c r="H53" s="110"/>
      <c r="I53" s="111">
        <v>200</v>
      </c>
      <c r="J53" s="112">
        <v>300</v>
      </c>
      <c r="K53" s="112">
        <f>F53+G53+H53</f>
        <v>0</v>
      </c>
      <c r="L53" s="112">
        <f>F53+G53+H53+I53</f>
        <v>200</v>
      </c>
      <c r="M53" s="112">
        <v>200</v>
      </c>
      <c r="N53" s="112">
        <f>J53+L53</f>
        <v>500</v>
      </c>
      <c r="O53" s="113" t="s">
        <v>8</v>
      </c>
      <c r="P53" s="93"/>
      <c r="Q53" s="299">
        <f>IF(E53="Egz.",1,0)</f>
        <v>0</v>
      </c>
      <c r="R53" s="299">
        <f>N53/D53</f>
        <v>25</v>
      </c>
    </row>
    <row r="54" spans="1:16" ht="15">
      <c r="A54" s="117"/>
      <c r="B54" s="115"/>
      <c r="C54" s="116"/>
      <c r="D54" s="117"/>
      <c r="E54" s="117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9"/>
    </row>
    <row r="55" spans="1:27" ht="15.75">
      <c r="A55" s="282"/>
      <c r="B55" s="246" t="s">
        <v>44</v>
      </c>
      <c r="C55" s="310"/>
      <c r="D55" s="31" t="s">
        <v>2</v>
      </c>
      <c r="E55" s="31" t="s">
        <v>49</v>
      </c>
      <c r="F55" s="31" t="s">
        <v>30</v>
      </c>
      <c r="G55" s="52" t="s">
        <v>31</v>
      </c>
      <c r="H55" s="205" t="s">
        <v>3</v>
      </c>
      <c r="I55" s="52" t="s">
        <v>32</v>
      </c>
      <c r="J55" s="52" t="s">
        <v>33</v>
      </c>
      <c r="K55" s="52" t="s">
        <v>34</v>
      </c>
      <c r="L55" s="52" t="s">
        <v>35</v>
      </c>
      <c r="M55" s="52" t="s">
        <v>36</v>
      </c>
      <c r="N55" s="31" t="s">
        <v>37</v>
      </c>
      <c r="O55" s="122"/>
      <c r="P55" s="122"/>
      <c r="Q55" s="122"/>
      <c r="R55" s="122"/>
      <c r="S55" s="117"/>
      <c r="T55" s="117"/>
      <c r="U55" s="117"/>
      <c r="V55" s="117"/>
      <c r="W55" s="117"/>
      <c r="X55" s="117"/>
      <c r="Y55" s="122"/>
      <c r="Z55" s="122"/>
      <c r="AA55" s="122"/>
    </row>
    <row r="56" spans="1:16" ht="15.75">
      <c r="A56" s="282"/>
      <c r="B56" s="246" t="s">
        <v>45</v>
      </c>
      <c r="C56" s="311">
        <v>1</v>
      </c>
      <c r="D56" s="43">
        <f>SUMIF($C$15:$C$53,C56,$D$15:$D$53)</f>
        <v>30</v>
      </c>
      <c r="E56" s="43">
        <f>SUMIF($C$15:$C$53,C56,$Q$15:$Q$53)</f>
        <v>4</v>
      </c>
      <c r="F56" s="46">
        <f>SUMIF($C$15:$C$53,C56,$F$15:$F$53)</f>
        <v>147</v>
      </c>
      <c r="G56" s="46">
        <f>SUMIF($C$15:$C$53,C56,$G$15:$G$53)</f>
        <v>30</v>
      </c>
      <c r="H56" s="46">
        <f>SUMIF($C$15:$C$53,C56,$H$15:$H$53)</f>
        <v>180</v>
      </c>
      <c r="I56" s="46">
        <f>SUMIF($C$15:$C$53,C56,$I$15:$I$53)</f>
        <v>73</v>
      </c>
      <c r="J56" s="46">
        <f>SUMIF($C$15:$C$53,C56,$J$15:$J$53)</f>
        <v>434</v>
      </c>
      <c r="K56" s="46">
        <f>SUMIF($C$15:$C$53,C56,$K$15:$K$53)</f>
        <v>357</v>
      </c>
      <c r="L56" s="46">
        <f>SUMIF(C15:C53,C56,L15:L53)</f>
        <v>430</v>
      </c>
      <c r="M56" s="46">
        <f>SUMIF($C$15:$C$53,C56,$M$15:$M$53)</f>
        <v>370</v>
      </c>
      <c r="N56" s="46">
        <f>SUMIF($C$15:$C$53,C56,$N$15:$N$53)</f>
        <v>864</v>
      </c>
      <c r="O56" s="312"/>
      <c r="P56" s="41"/>
    </row>
    <row r="57" spans="1:16" ht="15.75">
      <c r="A57" s="282"/>
      <c r="B57" s="246" t="s">
        <v>46</v>
      </c>
      <c r="C57" s="311">
        <v>2</v>
      </c>
      <c r="D57" s="43">
        <f>SUMIF($C$15:$C$53,C57,$D$15:$D$53)</f>
        <v>30</v>
      </c>
      <c r="E57" s="43">
        <f>SUMIF($C$15:$C$53,C57,$Q$15:$Q$53)</f>
        <v>3</v>
      </c>
      <c r="F57" s="46">
        <f>SUMIF($C$15:$C$53,C57,$F$15:$F$53)</f>
        <v>199</v>
      </c>
      <c r="G57" s="46">
        <f>SUMIF($C$15:$C$53,C57,$G$15:$G$53)</f>
        <v>0</v>
      </c>
      <c r="H57" s="46">
        <f>SUMIF($C$15:$C$53,C57,$H$15:$H$53)</f>
        <v>240</v>
      </c>
      <c r="I57" s="46">
        <f>SUMIF($C$15:$C$53,C57,$I$15:$I$53)</f>
        <v>36</v>
      </c>
      <c r="J57" s="46">
        <f>SUMIF($C$15:$C$53,C57,$J$15:$J$53)</f>
        <v>412</v>
      </c>
      <c r="K57" s="46">
        <f>SUMIF($C$15:$C$53,C57,$K$15:$K$53)</f>
        <v>439</v>
      </c>
      <c r="L57" s="46">
        <f>SUMIF(C16:C54,C57,L16:L54)</f>
        <v>475</v>
      </c>
      <c r="M57" s="46">
        <f>SUMIF($C$15:$C$53,C57,$M$15:$M$53)</f>
        <v>240</v>
      </c>
      <c r="N57" s="46">
        <f>SUMIF($C$15:$C$53,C57,$N$15:$N$53)</f>
        <v>887</v>
      </c>
      <c r="O57" s="312"/>
      <c r="P57" s="41"/>
    </row>
    <row r="58" spans="1:16" ht="15.75">
      <c r="A58" s="282"/>
      <c r="B58" s="246" t="s">
        <v>47</v>
      </c>
      <c r="C58" s="313">
        <v>3</v>
      </c>
      <c r="D58" s="43">
        <f>SUMIF($C$15:$C$53,C58,$D$15:$D$53)</f>
        <v>30</v>
      </c>
      <c r="E58" s="43">
        <f>SUMIF($C$15:$C$53,C58,$Q$15:$Q$53)</f>
        <v>2</v>
      </c>
      <c r="F58" s="46">
        <f>SUMIF($C$15:$C$53,C58,$F$15:$F$53)</f>
        <v>45</v>
      </c>
      <c r="G58" s="46">
        <f>SUMIF($C$15:$C$53,C58,$G$15:$G$53)</f>
        <v>0</v>
      </c>
      <c r="H58" s="46">
        <f>SUMIF($C$15:$C$53,C58,$H$15:$H$53)</f>
        <v>120</v>
      </c>
      <c r="I58" s="46">
        <f>SUMIF($C$15:$C$53,C58,$I$15:$I$53)</f>
        <v>216</v>
      </c>
      <c r="J58" s="46">
        <f>SUMIF($C$15:$C$53,C58,$J$15:$J$53)</f>
        <v>414</v>
      </c>
      <c r="K58" s="46">
        <f>SUMIF($C$15:$C$53,C58,$K$15:$K$53)</f>
        <v>165</v>
      </c>
      <c r="L58" s="46">
        <f>SUMIF(C17:C54,C58,L17:L54)</f>
        <v>381</v>
      </c>
      <c r="M58" s="46">
        <f>SUMIF($C$15:$C$53,C58,$M$15:$M$53)</f>
        <v>320</v>
      </c>
      <c r="N58" s="46">
        <f>SUMIF($C$15:$C$53,C58,$N$15:$N$53)</f>
        <v>795</v>
      </c>
      <c r="O58" s="312"/>
      <c r="P58" s="41"/>
    </row>
    <row r="59" spans="1:19" ht="15.75">
      <c r="A59" s="282"/>
      <c r="B59" s="247" t="s">
        <v>48</v>
      </c>
      <c r="C59" s="283"/>
      <c r="D59" s="284">
        <f aca="true" t="shared" si="10" ref="D59:N59">SUM(D56:D58)</f>
        <v>90</v>
      </c>
      <c r="E59" s="284">
        <f t="shared" si="10"/>
        <v>9</v>
      </c>
      <c r="F59" s="284">
        <f t="shared" si="10"/>
        <v>391</v>
      </c>
      <c r="G59" s="284">
        <f t="shared" si="10"/>
        <v>30</v>
      </c>
      <c r="H59" s="284">
        <f t="shared" si="10"/>
        <v>540</v>
      </c>
      <c r="I59" s="284">
        <f t="shared" si="10"/>
        <v>325</v>
      </c>
      <c r="J59" s="284">
        <f t="shared" si="10"/>
        <v>1260</v>
      </c>
      <c r="K59" s="284">
        <f t="shared" si="10"/>
        <v>961</v>
      </c>
      <c r="L59" s="284">
        <f t="shared" si="10"/>
        <v>1286</v>
      </c>
      <c r="M59" s="284">
        <f t="shared" si="10"/>
        <v>930</v>
      </c>
      <c r="N59" s="284">
        <f t="shared" si="10"/>
        <v>2546</v>
      </c>
      <c r="O59" s="131"/>
      <c r="P59" s="131"/>
      <c r="Q59" s="285"/>
      <c r="R59" s="285" t="s">
        <v>12</v>
      </c>
      <c r="S59" s="285">
        <f>N59/D59</f>
        <v>28.288888888888888</v>
      </c>
    </row>
    <row r="61" spans="1:19" ht="15">
      <c r="A61" s="134" t="s">
        <v>13</v>
      </c>
      <c r="B61" s="248" t="s">
        <v>50</v>
      </c>
      <c r="C61" s="314"/>
      <c r="D61" s="376" t="s">
        <v>2</v>
      </c>
      <c r="E61" s="376"/>
      <c r="F61" s="377" t="s">
        <v>51</v>
      </c>
      <c r="G61" s="377"/>
      <c r="H61" s="136"/>
      <c r="I61" s="255" t="s">
        <v>14</v>
      </c>
      <c r="J61" s="256" t="s">
        <v>63</v>
      </c>
      <c r="K61" s="257"/>
      <c r="L61" s="257"/>
      <c r="M61" s="257"/>
      <c r="N61" s="257"/>
      <c r="O61" s="258"/>
      <c r="P61" s="137"/>
      <c r="Q61" s="315"/>
      <c r="R61" s="315"/>
      <c r="S61" s="316"/>
    </row>
    <row r="62" spans="1:19" ht="15">
      <c r="A62" s="140"/>
      <c r="B62" s="249" t="s">
        <v>37</v>
      </c>
      <c r="C62" s="317"/>
      <c r="D62" s="142"/>
      <c r="E62" s="143" t="s">
        <v>15</v>
      </c>
      <c r="F62" s="142"/>
      <c r="G62" s="143" t="s">
        <v>15</v>
      </c>
      <c r="H62" s="316"/>
      <c r="I62" s="259"/>
      <c r="J62" s="260" t="s">
        <v>64</v>
      </c>
      <c r="K62" s="212"/>
      <c r="L62" s="212"/>
      <c r="M62" s="212"/>
      <c r="N62" s="212"/>
      <c r="O62" s="261" t="s">
        <v>15</v>
      </c>
      <c r="P62" s="145"/>
      <c r="Q62" s="318"/>
      <c r="R62" s="319"/>
      <c r="S62" s="148"/>
    </row>
    <row r="63" spans="1:19" ht="15">
      <c r="A63" s="320"/>
      <c r="B63" s="150"/>
      <c r="C63" s="321"/>
      <c r="D63" s="142"/>
      <c r="E63" s="322"/>
      <c r="F63" s="142"/>
      <c r="G63" s="323"/>
      <c r="H63" s="316"/>
      <c r="I63" s="259"/>
      <c r="J63" s="262" t="s">
        <v>65</v>
      </c>
      <c r="K63" s="137"/>
      <c r="L63" s="137"/>
      <c r="M63" s="137"/>
      <c r="N63" s="137"/>
      <c r="O63" s="263"/>
      <c r="P63" s="137"/>
      <c r="Q63" s="315"/>
      <c r="R63" s="315"/>
      <c r="S63" s="316"/>
    </row>
    <row r="64" spans="1:19" ht="15">
      <c r="A64" s="320"/>
      <c r="B64" s="250" t="s">
        <v>52</v>
      </c>
      <c r="C64" s="324"/>
      <c r="D64" s="325">
        <f>D59</f>
        <v>90</v>
      </c>
      <c r="E64" s="326">
        <v>1</v>
      </c>
      <c r="F64" s="327">
        <f>N59</f>
        <v>2546</v>
      </c>
      <c r="G64" s="326">
        <v>1</v>
      </c>
      <c r="H64" s="316"/>
      <c r="I64" s="378" t="s">
        <v>66</v>
      </c>
      <c r="J64" s="378"/>
      <c r="K64" s="378"/>
      <c r="L64" s="378"/>
      <c r="M64" s="264"/>
      <c r="N64" s="264"/>
      <c r="O64" s="158"/>
      <c r="P64" s="159"/>
      <c r="Q64" s="328"/>
      <c r="R64" s="328"/>
      <c r="S64" s="316"/>
    </row>
    <row r="65" spans="1:19" ht="15">
      <c r="A65" s="329">
        <v>1</v>
      </c>
      <c r="B65" s="251" t="s">
        <v>53</v>
      </c>
      <c r="C65" s="317"/>
      <c r="D65" s="405">
        <f>F65/S59</f>
        <v>45.459544383346426</v>
      </c>
      <c r="E65" s="396">
        <f>D65/D59</f>
        <v>0.5051060487038492</v>
      </c>
      <c r="F65" s="397">
        <f>L59</f>
        <v>1286</v>
      </c>
      <c r="G65" s="396">
        <f>F65/N59</f>
        <v>0.5051060487038491</v>
      </c>
      <c r="H65" s="316"/>
      <c r="I65" s="265">
        <v>1</v>
      </c>
      <c r="J65" s="266" t="s">
        <v>167</v>
      </c>
      <c r="K65" s="162"/>
      <c r="L65" s="162"/>
      <c r="M65" s="162"/>
      <c r="N65" s="162"/>
      <c r="O65" s="330">
        <v>1</v>
      </c>
      <c r="P65" s="162"/>
      <c r="Q65" s="316"/>
      <c r="R65" s="316"/>
      <c r="S65" s="331"/>
    </row>
    <row r="66" spans="1:19" ht="15">
      <c r="A66" s="332"/>
      <c r="B66" s="252" t="s">
        <v>54</v>
      </c>
      <c r="C66" s="333"/>
      <c r="D66" s="405"/>
      <c r="E66" s="396"/>
      <c r="F66" s="397"/>
      <c r="G66" s="396"/>
      <c r="H66" s="316"/>
      <c r="I66" s="267"/>
      <c r="J66" s="266"/>
      <c r="K66" s="266"/>
      <c r="L66" s="162"/>
      <c r="M66" s="162"/>
      <c r="N66" s="162"/>
      <c r="O66" s="334"/>
      <c r="P66" s="162"/>
      <c r="Q66" s="316"/>
      <c r="R66" s="316"/>
      <c r="S66" s="316"/>
    </row>
    <row r="67" spans="1:19" ht="15">
      <c r="A67" s="168">
        <v>2</v>
      </c>
      <c r="B67" s="253" t="s">
        <v>55</v>
      </c>
      <c r="C67" s="335"/>
      <c r="D67" s="336">
        <f>SUM(D24:D31)</f>
        <v>17.5</v>
      </c>
      <c r="E67" s="337">
        <f>D67/D59</f>
        <v>0.19444444444444445</v>
      </c>
      <c r="F67" s="338">
        <f>SUM(N24:N31)</f>
        <v>525</v>
      </c>
      <c r="G67" s="337">
        <f>F67/N59</f>
        <v>0.20620581304006286</v>
      </c>
      <c r="H67" s="316"/>
      <c r="I67" s="339"/>
      <c r="J67" s="316"/>
      <c r="K67" s="316"/>
      <c r="L67" s="316"/>
      <c r="M67" s="316"/>
      <c r="N67" s="316"/>
      <c r="O67" s="340"/>
      <c r="P67" s="162"/>
      <c r="Q67" s="316"/>
      <c r="R67" s="316"/>
      <c r="S67" s="316"/>
    </row>
    <row r="68" spans="1:19" ht="15">
      <c r="A68" s="341">
        <v>3</v>
      </c>
      <c r="B68" s="254" t="s">
        <v>56</v>
      </c>
      <c r="C68" s="342"/>
      <c r="D68" s="405">
        <f>F68/S59</f>
        <v>32.875098193244305</v>
      </c>
      <c r="E68" s="399">
        <f>D68/D59</f>
        <v>0.3652788688138256</v>
      </c>
      <c r="F68" s="400">
        <f>M59</f>
        <v>930</v>
      </c>
      <c r="G68" s="399">
        <f>F68/N59</f>
        <v>0.3652788688138256</v>
      </c>
      <c r="H68" s="316"/>
      <c r="I68" s="339"/>
      <c r="J68" s="401"/>
      <c r="K68" s="401"/>
      <c r="L68" s="401"/>
      <c r="M68" s="344"/>
      <c r="N68" s="344"/>
      <c r="O68" s="345"/>
      <c r="P68" s="179"/>
      <c r="Q68" s="344"/>
      <c r="R68" s="344"/>
      <c r="S68" s="316"/>
    </row>
    <row r="69" spans="1:19" ht="15">
      <c r="A69" s="332"/>
      <c r="B69" s="252" t="s">
        <v>57</v>
      </c>
      <c r="C69" s="333"/>
      <c r="D69" s="405"/>
      <c r="E69" s="399"/>
      <c r="F69" s="400"/>
      <c r="G69" s="399"/>
      <c r="H69" s="316"/>
      <c r="I69" s="339"/>
      <c r="J69" s="402"/>
      <c r="K69" s="402"/>
      <c r="L69" s="402"/>
      <c r="M69" s="344"/>
      <c r="N69" s="344"/>
      <c r="O69" s="345"/>
      <c r="P69" s="179"/>
      <c r="Q69" s="344"/>
      <c r="R69" s="344"/>
      <c r="S69" s="316"/>
    </row>
    <row r="70" spans="1:19" ht="15">
      <c r="A70" s="341">
        <v>4</v>
      </c>
      <c r="B70" s="254" t="s">
        <v>58</v>
      </c>
      <c r="C70" s="342"/>
      <c r="D70" s="404">
        <f>SUM(D15:D20)</f>
        <v>5.5</v>
      </c>
      <c r="E70" s="399">
        <f>D70/D59</f>
        <v>0.06111111111111111</v>
      </c>
      <c r="F70" s="400">
        <f>SUM(N15:N20)</f>
        <v>154</v>
      </c>
      <c r="G70" s="399">
        <f>F70/N59</f>
        <v>0.060487038491751764</v>
      </c>
      <c r="H70" s="316"/>
      <c r="I70" s="339"/>
      <c r="J70" s="401"/>
      <c r="K70" s="401"/>
      <c r="L70" s="401"/>
      <c r="M70" s="344"/>
      <c r="N70" s="344"/>
      <c r="O70" s="347"/>
      <c r="P70" s="179"/>
      <c r="Q70" s="344"/>
      <c r="R70" s="344"/>
      <c r="S70" s="316"/>
    </row>
    <row r="71" spans="1:19" ht="15">
      <c r="A71" s="332"/>
      <c r="B71" s="252" t="s">
        <v>59</v>
      </c>
      <c r="C71" s="333"/>
      <c r="D71" s="404"/>
      <c r="E71" s="399"/>
      <c r="F71" s="400"/>
      <c r="G71" s="399"/>
      <c r="H71" s="316"/>
      <c r="I71" s="339"/>
      <c r="J71" s="401"/>
      <c r="K71" s="401"/>
      <c r="L71" s="401"/>
      <c r="M71" s="344"/>
      <c r="N71" s="344"/>
      <c r="O71" s="347"/>
      <c r="P71" s="179"/>
      <c r="Q71" s="344"/>
      <c r="R71" s="344"/>
      <c r="S71" s="316"/>
    </row>
    <row r="72" spans="1:19" ht="15">
      <c r="A72" s="332">
        <v>5</v>
      </c>
      <c r="B72" s="252" t="s">
        <v>60</v>
      </c>
      <c r="C72" s="333"/>
      <c r="D72" s="348">
        <f>SUMIF(P15:P53,"h",D15:D53)</f>
        <v>5</v>
      </c>
      <c r="E72" s="349">
        <f>D72/D59</f>
        <v>0.05555555555555555</v>
      </c>
      <c r="F72" s="348">
        <f>SUMIF(P15:P53,"h",N15:N53)</f>
        <v>150</v>
      </c>
      <c r="G72" s="349">
        <f>F72/N59</f>
        <v>0.0589159465828751</v>
      </c>
      <c r="H72" s="316"/>
      <c r="I72" s="339"/>
      <c r="J72" s="343"/>
      <c r="K72" s="344"/>
      <c r="L72" s="344"/>
      <c r="M72" s="344"/>
      <c r="N72" s="344"/>
      <c r="O72" s="347"/>
      <c r="P72" s="179"/>
      <c r="Q72" s="344"/>
      <c r="R72" s="344"/>
      <c r="S72" s="316"/>
    </row>
    <row r="73" spans="1:19" ht="15">
      <c r="A73" s="350">
        <v>6</v>
      </c>
      <c r="B73" s="253" t="s">
        <v>61</v>
      </c>
      <c r="C73" s="335"/>
      <c r="D73" s="336">
        <f>SUMIF(O15:O53,"f",D15:D53)+SUMIF(O15:O53,"o/f",D15:D53)</f>
        <v>44.5</v>
      </c>
      <c r="E73" s="337">
        <f>D73/D59</f>
        <v>0.49444444444444446</v>
      </c>
      <c r="F73" s="336">
        <f>SUMIF(O15:O53,"f",N15:N53)+SUMIF(O15:O53,"o/f",N15:N53)</f>
        <v>1193</v>
      </c>
      <c r="G73" s="337">
        <f>F73/N59</f>
        <v>0.4685781618224666</v>
      </c>
      <c r="H73" s="316"/>
      <c r="I73" s="339"/>
      <c r="J73" s="401"/>
      <c r="K73" s="401"/>
      <c r="L73" s="401"/>
      <c r="M73" s="344"/>
      <c r="N73" s="344"/>
      <c r="O73" s="347"/>
      <c r="P73" s="179"/>
      <c r="Q73" s="344"/>
      <c r="R73" s="344"/>
      <c r="S73" s="316"/>
    </row>
    <row r="74" spans="1:19" ht="15">
      <c r="A74" s="351">
        <v>7</v>
      </c>
      <c r="B74" s="253" t="s">
        <v>62</v>
      </c>
      <c r="C74" s="335"/>
      <c r="D74" s="336">
        <f>D52</f>
        <v>6</v>
      </c>
      <c r="E74" s="337">
        <f>D74/D59</f>
        <v>0.06666666666666667</v>
      </c>
      <c r="F74" s="338">
        <f>N52</f>
        <v>160</v>
      </c>
      <c r="G74" s="337">
        <f>F74/N59</f>
        <v>0.06284367635506677</v>
      </c>
      <c r="I74" s="352"/>
      <c r="J74" s="403"/>
      <c r="K74" s="403"/>
      <c r="L74" s="403"/>
      <c r="M74" s="353"/>
      <c r="N74" s="353"/>
      <c r="O74" s="354"/>
      <c r="P74" s="179"/>
      <c r="Q74" s="344"/>
      <c r="R74" s="344"/>
      <c r="S74" s="316"/>
    </row>
    <row r="75" spans="1:19" ht="15">
      <c r="A75" s="355"/>
      <c r="B75" s="191"/>
      <c r="C75" s="356"/>
      <c r="D75" s="357"/>
      <c r="E75" s="358"/>
      <c r="F75" s="359"/>
      <c r="G75" s="358"/>
      <c r="I75" s="367" t="s">
        <v>67</v>
      </c>
      <c r="J75" s="367"/>
      <c r="K75" s="367"/>
      <c r="L75" s="367"/>
      <c r="M75" s="360"/>
      <c r="N75" s="360"/>
      <c r="O75" s="361"/>
      <c r="P75" s="179"/>
      <c r="Q75" s="344"/>
      <c r="R75" s="344"/>
      <c r="S75" s="316"/>
    </row>
    <row r="77" spans="1:15" ht="15">
      <c r="A77" s="368" t="s">
        <v>68</v>
      </c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</row>
    <row r="78" spans="1:15" ht="15">
      <c r="A78" s="268" t="s">
        <v>69</v>
      </c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</row>
    <row r="79" spans="1:15" ht="15">
      <c r="A79" s="268" t="s">
        <v>70</v>
      </c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</row>
    <row r="80" spans="1:15" ht="15">
      <c r="A80" s="268" t="s">
        <v>71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</row>
    <row r="81" spans="1:15" ht="15">
      <c r="A81" s="270" t="s">
        <v>72</v>
      </c>
      <c r="B81" s="271"/>
      <c r="C81" s="272"/>
      <c r="D81" s="271"/>
      <c r="E81" s="273"/>
      <c r="F81" s="271"/>
      <c r="G81" s="271"/>
      <c r="H81" s="271"/>
      <c r="I81" s="271"/>
      <c r="J81" s="271"/>
      <c r="K81" s="271"/>
      <c r="L81" s="271"/>
      <c r="M81" s="3"/>
      <c r="N81" s="3"/>
      <c r="O81" s="3"/>
    </row>
    <row r="82" spans="1:15" ht="15">
      <c r="A82" s="270" t="s">
        <v>73</v>
      </c>
      <c r="B82" s="271"/>
      <c r="C82" s="272"/>
      <c r="D82" s="271"/>
      <c r="E82" s="273"/>
      <c r="F82" s="271"/>
      <c r="G82" s="271"/>
      <c r="H82" s="271"/>
      <c r="I82" s="271"/>
      <c r="J82" s="271"/>
      <c r="K82" s="271"/>
      <c r="L82" s="271"/>
      <c r="M82" s="3"/>
      <c r="N82" s="3"/>
      <c r="O82" s="3"/>
    </row>
    <row r="83" spans="1:15" ht="15">
      <c r="A83" s="270" t="s">
        <v>74</v>
      </c>
      <c r="B83" s="271"/>
      <c r="C83" s="272"/>
      <c r="D83" s="271"/>
      <c r="E83" s="273"/>
      <c r="F83" s="271"/>
      <c r="G83" s="271"/>
      <c r="H83" s="271"/>
      <c r="I83" s="271"/>
      <c r="J83" s="271"/>
      <c r="K83" s="271"/>
      <c r="L83" s="271"/>
      <c r="M83" s="3"/>
      <c r="N83" s="3"/>
      <c r="O83" s="3"/>
    </row>
    <row r="84" spans="1:15" ht="15">
      <c r="A84" s="271"/>
      <c r="B84" s="271"/>
      <c r="C84" s="272"/>
      <c r="D84" s="271"/>
      <c r="E84" s="273"/>
      <c r="F84" s="271"/>
      <c r="G84" s="271"/>
      <c r="H84" s="271"/>
      <c r="I84" s="271"/>
      <c r="J84" s="271"/>
      <c r="K84" s="271"/>
      <c r="L84" s="271"/>
      <c r="M84" s="3"/>
      <c r="N84" s="3"/>
      <c r="O84" s="3"/>
    </row>
    <row r="85" spans="1:15" ht="15">
      <c r="A85" s="274" t="s">
        <v>75</v>
      </c>
      <c r="B85" s="271"/>
      <c r="C85" s="272"/>
      <c r="D85" s="271"/>
      <c r="E85" s="273"/>
      <c r="F85" s="271"/>
      <c r="G85" s="271"/>
      <c r="H85" s="271"/>
      <c r="I85" s="271"/>
      <c r="J85" s="271"/>
      <c r="K85" s="271"/>
      <c r="L85" s="271"/>
      <c r="M85" s="3"/>
      <c r="N85" s="3"/>
      <c r="O85" s="3"/>
    </row>
    <row r="86" spans="1:15" ht="15">
      <c r="A86" s="275" t="s">
        <v>76</v>
      </c>
      <c r="B86" s="271"/>
      <c r="C86" s="272"/>
      <c r="D86" s="271"/>
      <c r="E86" s="273"/>
      <c r="F86" s="271"/>
      <c r="G86" s="271"/>
      <c r="H86" s="271"/>
      <c r="I86" s="271"/>
      <c r="J86" s="271"/>
      <c r="K86" s="271"/>
      <c r="L86" s="271"/>
      <c r="M86" s="3"/>
      <c r="N86" s="3"/>
      <c r="O86" s="3"/>
    </row>
    <row r="87" spans="1:15" ht="15">
      <c r="A87" s="276" t="s">
        <v>77</v>
      </c>
      <c r="B87" s="271"/>
      <c r="C87" s="272"/>
      <c r="D87" s="271"/>
      <c r="E87" s="273"/>
      <c r="F87" s="271"/>
      <c r="G87" s="271"/>
      <c r="H87" s="271"/>
      <c r="I87" s="271"/>
      <c r="J87" s="271"/>
      <c r="K87" s="271"/>
      <c r="L87" s="271"/>
      <c r="M87" s="3"/>
      <c r="N87" s="3"/>
      <c r="O87" s="3"/>
    </row>
    <row r="88" spans="1:15" ht="15">
      <c r="A88" s="276" t="s">
        <v>78</v>
      </c>
      <c r="B88" s="271"/>
      <c r="C88" s="272"/>
      <c r="D88" s="271"/>
      <c r="E88" s="273"/>
      <c r="F88" s="271"/>
      <c r="G88" s="271"/>
      <c r="H88" s="271"/>
      <c r="I88" s="271"/>
      <c r="J88" s="271"/>
      <c r="K88" s="271"/>
      <c r="L88" s="271"/>
      <c r="M88" s="3"/>
      <c r="N88" s="3"/>
      <c r="O88" s="3"/>
    </row>
    <row r="89" spans="1:15" ht="15">
      <c r="A89" s="276" t="s">
        <v>79</v>
      </c>
      <c r="B89" s="271"/>
      <c r="C89" s="272"/>
      <c r="D89" s="271"/>
      <c r="E89" s="273"/>
      <c r="F89" s="271"/>
      <c r="G89" s="271"/>
      <c r="H89" s="271"/>
      <c r="I89" s="271"/>
      <c r="J89" s="271"/>
      <c r="K89" s="271"/>
      <c r="L89" s="271"/>
      <c r="M89" s="3"/>
      <c r="N89" s="3"/>
      <c r="O89" s="3"/>
    </row>
    <row r="90" spans="1:15" ht="15">
      <c r="A90" s="277" t="s">
        <v>80</v>
      </c>
      <c r="B90" s="271"/>
      <c r="C90" s="272"/>
      <c r="D90" s="271"/>
      <c r="E90" s="273"/>
      <c r="F90" s="271"/>
      <c r="G90" s="271"/>
      <c r="H90" s="271"/>
      <c r="I90" s="271"/>
      <c r="J90" s="271"/>
      <c r="K90" s="271"/>
      <c r="L90" s="271"/>
      <c r="M90" s="3"/>
      <c r="N90" s="3"/>
      <c r="O90" s="3"/>
    </row>
    <row r="91" spans="1:15" ht="15">
      <c r="A91" s="277" t="s">
        <v>81</v>
      </c>
      <c r="B91" s="271"/>
      <c r="C91" s="272"/>
      <c r="D91" s="271"/>
      <c r="E91" s="273"/>
      <c r="F91" s="271"/>
      <c r="G91" s="271"/>
      <c r="H91" s="271"/>
      <c r="I91" s="271"/>
      <c r="J91" s="271"/>
      <c r="K91" s="271"/>
      <c r="L91" s="271"/>
      <c r="M91" s="3"/>
      <c r="N91" s="3"/>
      <c r="O91" s="3"/>
    </row>
    <row r="92" spans="1:15" ht="15">
      <c r="A92" s="277"/>
      <c r="B92" s="271"/>
      <c r="C92" s="272"/>
      <c r="D92" s="271"/>
      <c r="E92" s="273"/>
      <c r="F92" s="271"/>
      <c r="G92" s="271"/>
      <c r="H92" s="271"/>
      <c r="I92" s="271"/>
      <c r="J92" s="271"/>
      <c r="K92" s="271"/>
      <c r="L92" s="271"/>
      <c r="M92" s="3"/>
      <c r="N92" s="3"/>
      <c r="O92" s="3"/>
    </row>
    <row r="93" spans="1:15" ht="15">
      <c r="A93" s="278" t="s">
        <v>82</v>
      </c>
      <c r="B93" s="271"/>
      <c r="C93" s="272"/>
      <c r="D93" s="271"/>
      <c r="E93" s="273"/>
      <c r="F93" s="271"/>
      <c r="G93" s="271"/>
      <c r="H93" s="271"/>
      <c r="I93" s="271"/>
      <c r="J93" s="271"/>
      <c r="K93" s="271"/>
      <c r="L93" s="271"/>
      <c r="M93" s="3"/>
      <c r="N93" s="3"/>
      <c r="O93" s="3"/>
    </row>
    <row r="94" spans="1:15" ht="15">
      <c r="A94" s="277" t="s">
        <v>83</v>
      </c>
      <c r="B94" s="271"/>
      <c r="C94" s="272"/>
      <c r="D94" s="271"/>
      <c r="E94" s="273"/>
      <c r="F94" s="271"/>
      <c r="G94" s="271"/>
      <c r="H94" s="271"/>
      <c r="I94" s="271"/>
      <c r="J94" s="271"/>
      <c r="K94" s="271"/>
      <c r="L94" s="271"/>
      <c r="M94" s="3"/>
      <c r="N94" s="3"/>
      <c r="O94" s="3"/>
    </row>
    <row r="95" spans="1:15" ht="15">
      <c r="A95" s="277" t="s">
        <v>84</v>
      </c>
      <c r="B95" s="271"/>
      <c r="C95" s="272"/>
      <c r="D95" s="271"/>
      <c r="E95" s="273"/>
      <c r="F95" s="271"/>
      <c r="G95" s="271"/>
      <c r="H95" s="271"/>
      <c r="I95" s="271"/>
      <c r="J95" s="271"/>
      <c r="K95" s="271"/>
      <c r="L95" s="271"/>
      <c r="M95" s="3"/>
      <c r="N95" s="3"/>
      <c r="O95" s="3"/>
    </row>
    <row r="96" spans="1:15" ht="15">
      <c r="A96" s="277" t="s">
        <v>85</v>
      </c>
      <c r="B96" s="271"/>
      <c r="C96" s="272"/>
      <c r="D96" s="271"/>
      <c r="E96" s="273"/>
      <c r="F96" s="271"/>
      <c r="G96" s="271"/>
      <c r="H96" s="271"/>
      <c r="I96" s="271"/>
      <c r="J96" s="271"/>
      <c r="K96" s="271"/>
      <c r="L96" s="271"/>
      <c r="M96" s="3"/>
      <c r="N96" s="3"/>
      <c r="O96" s="3"/>
    </row>
    <row r="97" spans="1:15" ht="15">
      <c r="A97" s="271"/>
      <c r="B97" s="271"/>
      <c r="C97" s="272"/>
      <c r="D97" s="271"/>
      <c r="E97" s="273"/>
      <c r="F97" s="271"/>
      <c r="G97" s="271"/>
      <c r="H97" s="271"/>
      <c r="I97" s="271"/>
      <c r="J97" s="271"/>
      <c r="K97" s="271"/>
      <c r="L97" s="271"/>
      <c r="M97" s="3"/>
      <c r="N97" s="3"/>
      <c r="O97" s="3"/>
    </row>
    <row r="98" spans="1:15" ht="15">
      <c r="A98" s="278" t="s">
        <v>86</v>
      </c>
      <c r="B98" s="271"/>
      <c r="C98" s="272"/>
      <c r="D98" s="271"/>
      <c r="E98" s="273"/>
      <c r="F98" s="271"/>
      <c r="G98" s="271"/>
      <c r="H98" s="271"/>
      <c r="I98" s="271"/>
      <c r="J98" s="271"/>
      <c r="K98" s="271"/>
      <c r="L98" s="271"/>
      <c r="M98" s="3"/>
      <c r="N98" s="3"/>
      <c r="O98" s="3"/>
    </row>
    <row r="99" spans="1:15" ht="15">
      <c r="A99" s="277" t="s">
        <v>87</v>
      </c>
      <c r="B99" s="271"/>
      <c r="C99" s="272"/>
      <c r="D99" s="271"/>
      <c r="E99" s="273"/>
      <c r="F99" s="271"/>
      <c r="G99" s="271"/>
      <c r="H99" s="271"/>
      <c r="I99" s="271"/>
      <c r="J99" s="271"/>
      <c r="K99" s="271"/>
      <c r="L99" s="271"/>
      <c r="M99" s="3"/>
      <c r="N99" s="3"/>
      <c r="O99" s="3"/>
    </row>
    <row r="100" spans="1:15" ht="15">
      <c r="A100" s="277" t="s">
        <v>88</v>
      </c>
      <c r="B100" s="271"/>
      <c r="C100" s="272"/>
      <c r="D100" s="271"/>
      <c r="E100" s="273"/>
      <c r="F100" s="271"/>
      <c r="G100" s="271"/>
      <c r="H100" s="271"/>
      <c r="I100" s="271"/>
      <c r="J100" s="271"/>
      <c r="K100" s="271"/>
      <c r="L100" s="271"/>
      <c r="M100" s="3"/>
      <c r="N100" s="3"/>
      <c r="O100" s="3"/>
    </row>
    <row r="101" spans="1:15" ht="15">
      <c r="A101" s="277" t="s">
        <v>89</v>
      </c>
      <c r="B101" s="271"/>
      <c r="C101" s="272"/>
      <c r="D101" s="271"/>
      <c r="E101" s="273"/>
      <c r="F101" s="271"/>
      <c r="G101" s="271"/>
      <c r="H101" s="271"/>
      <c r="I101" s="271"/>
      <c r="J101" s="271"/>
      <c r="K101" s="271"/>
      <c r="L101" s="271"/>
      <c r="M101" s="3"/>
      <c r="N101" s="3"/>
      <c r="O101" s="3"/>
    </row>
  </sheetData>
  <sheetProtection selectLockedCells="1" selectUnlockedCells="1"/>
  <mergeCells count="24">
    <mergeCell ref="J73:L73"/>
    <mergeCell ref="J74:L74"/>
    <mergeCell ref="I75:L75"/>
    <mergeCell ref="A77:O77"/>
    <mergeCell ref="D70:D71"/>
    <mergeCell ref="E70:E71"/>
    <mergeCell ref="F70:F71"/>
    <mergeCell ref="G70:G71"/>
    <mergeCell ref="J70:L70"/>
    <mergeCell ref="J71:L71"/>
    <mergeCell ref="D68:D69"/>
    <mergeCell ref="E68:E69"/>
    <mergeCell ref="F68:F69"/>
    <mergeCell ref="G68:G69"/>
    <mergeCell ref="J68:L68"/>
    <mergeCell ref="J69:L69"/>
    <mergeCell ref="B14:I14"/>
    <mergeCell ref="D61:E61"/>
    <mergeCell ref="F61:G61"/>
    <mergeCell ref="I64:L64"/>
    <mergeCell ref="D65:D66"/>
    <mergeCell ref="E65:E66"/>
    <mergeCell ref="F65:F66"/>
    <mergeCell ref="G65:G6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&amp;RZałącznik nr 11 do Uchwały nr 18 Rady WMiI z dnia 19 marca 2019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F3" sqref="F3"/>
    </sheetView>
  </sheetViews>
  <sheetFormatPr defaultColWidth="9.140625" defaultRowHeight="15"/>
  <cols>
    <col min="1" max="1" width="4.7109375" style="0" customWidth="1"/>
    <col min="2" max="2" width="35.28125" style="0" customWidth="1"/>
    <col min="3" max="7" width="7.7109375" style="0" customWidth="1"/>
  </cols>
  <sheetData>
    <row r="1" spans="1:15" ht="13.5" customHeight="1">
      <c r="A1" s="198" t="s">
        <v>23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customHeight="1">
      <c r="A3" s="2"/>
      <c r="B3" s="237" t="s">
        <v>16</v>
      </c>
      <c r="C3" s="9"/>
      <c r="D3" s="2"/>
      <c r="E3" s="2"/>
      <c r="F3" s="2" t="s">
        <v>168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238" t="s">
        <v>17</v>
      </c>
    </row>
    <row r="5" ht="13.5" customHeight="1">
      <c r="B5" s="238" t="s">
        <v>18</v>
      </c>
    </row>
    <row r="6" ht="13.5" customHeight="1">
      <c r="B6" s="238" t="s">
        <v>19</v>
      </c>
    </row>
    <row r="7" ht="13.5" customHeight="1">
      <c r="B7" s="238" t="s">
        <v>166</v>
      </c>
    </row>
    <row r="8" spans="2:5" ht="13.5" customHeight="1">
      <c r="B8" s="207"/>
      <c r="C8" s="1"/>
      <c r="E8" s="2"/>
    </row>
    <row r="9" spans="2:7" ht="13.5" customHeight="1">
      <c r="B9" s="280" t="s">
        <v>91</v>
      </c>
      <c r="C9" s="279" t="s">
        <v>2</v>
      </c>
      <c r="D9" s="279"/>
      <c r="E9" s="279" t="s">
        <v>30</v>
      </c>
      <c r="F9" s="279" t="s">
        <v>90</v>
      </c>
      <c r="G9" s="279" t="s">
        <v>3</v>
      </c>
    </row>
    <row r="10" spans="1:7" ht="13.5" customHeight="1">
      <c r="A10" s="31">
        <v>1</v>
      </c>
      <c r="B10" s="58" t="s">
        <v>94</v>
      </c>
      <c r="C10" s="46">
        <v>0.25</v>
      </c>
      <c r="D10" s="46" t="s">
        <v>5</v>
      </c>
      <c r="E10" s="43">
        <v>2</v>
      </c>
      <c r="F10" s="43"/>
      <c r="G10" s="43"/>
    </row>
    <row r="11" spans="1:7" ht="13.5" customHeight="1">
      <c r="A11" s="31">
        <v>2</v>
      </c>
      <c r="B11" s="58" t="s">
        <v>95</v>
      </c>
      <c r="C11" s="46">
        <v>0.25</v>
      </c>
      <c r="D11" s="46" t="s">
        <v>5</v>
      </c>
      <c r="E11" s="43">
        <v>2</v>
      </c>
      <c r="F11" s="43"/>
      <c r="G11" s="43"/>
    </row>
    <row r="12" spans="1:7" ht="13.5" customHeight="1">
      <c r="A12" s="31">
        <v>3</v>
      </c>
      <c r="B12" s="58" t="s">
        <v>96</v>
      </c>
      <c r="C12" s="46">
        <v>0.5</v>
      </c>
      <c r="D12" s="46" t="s">
        <v>5</v>
      </c>
      <c r="E12" s="43">
        <v>4</v>
      </c>
      <c r="F12" s="43"/>
      <c r="G12" s="43"/>
    </row>
    <row r="13" spans="1:7" ht="13.5" customHeight="1">
      <c r="A13" s="31">
        <v>4</v>
      </c>
      <c r="B13" s="58" t="s">
        <v>97</v>
      </c>
      <c r="C13" s="46">
        <v>0.5</v>
      </c>
      <c r="D13" s="46" t="s">
        <v>5</v>
      </c>
      <c r="E13" s="43">
        <v>4</v>
      </c>
      <c r="F13" s="43"/>
      <c r="G13" s="43"/>
    </row>
    <row r="14" spans="1:7" ht="13.5" customHeight="1">
      <c r="A14" s="31">
        <v>5</v>
      </c>
      <c r="B14" s="49" t="s">
        <v>98</v>
      </c>
      <c r="C14" s="46">
        <v>2</v>
      </c>
      <c r="D14" s="46" t="s">
        <v>7</v>
      </c>
      <c r="E14" s="43">
        <v>30</v>
      </c>
      <c r="F14" s="43"/>
      <c r="G14" s="43"/>
    </row>
    <row r="15" spans="1:7" ht="13.5" customHeight="1">
      <c r="A15" s="51">
        <v>6</v>
      </c>
      <c r="B15" s="58" t="s">
        <v>106</v>
      </c>
      <c r="C15" s="72">
        <v>1</v>
      </c>
      <c r="D15" s="72" t="s">
        <v>7</v>
      </c>
      <c r="E15" s="69">
        <v>15</v>
      </c>
      <c r="F15" s="69"/>
      <c r="G15" s="69"/>
    </row>
    <row r="16" spans="1:7" ht="13.5" customHeight="1">
      <c r="A16" s="31">
        <v>7</v>
      </c>
      <c r="B16" s="52" t="s">
        <v>100</v>
      </c>
      <c r="C16" s="46">
        <v>2</v>
      </c>
      <c r="D16" s="46" t="s">
        <v>7</v>
      </c>
      <c r="E16" s="43"/>
      <c r="F16" s="43">
        <v>30</v>
      </c>
      <c r="G16" s="43"/>
    </row>
    <row r="17" spans="1:7" ht="13.5" customHeight="1">
      <c r="A17" s="51">
        <v>8</v>
      </c>
      <c r="B17" s="58" t="s">
        <v>102</v>
      </c>
      <c r="C17" s="223">
        <v>3</v>
      </c>
      <c r="D17" s="223" t="s">
        <v>0</v>
      </c>
      <c r="E17" s="224">
        <v>15</v>
      </c>
      <c r="F17" s="69"/>
      <c r="G17" s="69">
        <v>30</v>
      </c>
    </row>
    <row r="18" spans="1:7" ht="13.5" customHeight="1">
      <c r="A18" s="51">
        <v>9</v>
      </c>
      <c r="B18" s="58" t="s">
        <v>103</v>
      </c>
      <c r="C18" s="225">
        <v>3.5</v>
      </c>
      <c r="D18" s="225" t="s">
        <v>0</v>
      </c>
      <c r="E18" s="226">
        <v>30</v>
      </c>
      <c r="F18" s="43"/>
      <c r="G18" s="43">
        <v>30</v>
      </c>
    </row>
    <row r="19" spans="1:7" ht="13.5" customHeight="1">
      <c r="A19" s="51"/>
      <c r="B19" s="58" t="s">
        <v>104</v>
      </c>
      <c r="C19" s="223"/>
      <c r="D19" s="223"/>
      <c r="E19" s="224"/>
      <c r="F19" s="69"/>
      <c r="G19" s="69"/>
    </row>
    <row r="20" spans="1:7" ht="13.5" customHeight="1">
      <c r="A20" s="31"/>
      <c r="B20" s="58" t="s">
        <v>105</v>
      </c>
      <c r="C20" s="223"/>
      <c r="D20" s="223"/>
      <c r="E20" s="224"/>
      <c r="F20" s="69"/>
      <c r="G20" s="69"/>
    </row>
    <row r="21" spans="1:7" ht="13.5" customHeight="1">
      <c r="A21" s="51">
        <v>10</v>
      </c>
      <c r="B21" s="58" t="s">
        <v>155</v>
      </c>
      <c r="C21" s="228">
        <v>3</v>
      </c>
      <c r="D21" s="225" t="s">
        <v>7</v>
      </c>
      <c r="E21" s="226">
        <v>15</v>
      </c>
      <c r="F21" s="43"/>
      <c r="G21" s="43">
        <v>30</v>
      </c>
    </row>
    <row r="22" spans="1:7" ht="13.5" customHeight="1">
      <c r="A22" s="51">
        <v>11</v>
      </c>
      <c r="B22" s="58" t="s">
        <v>156</v>
      </c>
      <c r="C22" s="228">
        <v>3</v>
      </c>
      <c r="D22" s="225" t="s">
        <v>7</v>
      </c>
      <c r="E22" s="226">
        <v>15</v>
      </c>
      <c r="F22" s="43"/>
      <c r="G22" s="43">
        <v>30</v>
      </c>
    </row>
    <row r="23" spans="1:7" ht="13.5" customHeight="1">
      <c r="A23" s="51">
        <v>12</v>
      </c>
      <c r="B23" s="58" t="s">
        <v>162</v>
      </c>
      <c r="C23" s="228">
        <v>3</v>
      </c>
      <c r="D23" s="225" t="s">
        <v>7</v>
      </c>
      <c r="E23" s="226">
        <v>15</v>
      </c>
      <c r="F23" s="43"/>
      <c r="G23" s="43">
        <v>30</v>
      </c>
    </row>
    <row r="24" spans="1:7" ht="13.5" customHeight="1">
      <c r="A24" s="51">
        <v>13</v>
      </c>
      <c r="B24" s="58" t="s">
        <v>110</v>
      </c>
      <c r="C24" s="228">
        <v>2</v>
      </c>
      <c r="D24" s="229" t="s">
        <v>7</v>
      </c>
      <c r="E24" s="230"/>
      <c r="F24" s="97"/>
      <c r="G24" s="97">
        <v>30</v>
      </c>
    </row>
    <row r="25" spans="1:7" ht="13.5" customHeight="1">
      <c r="A25" s="51">
        <v>14</v>
      </c>
      <c r="B25" s="52" t="s">
        <v>62</v>
      </c>
      <c r="C25" s="231">
        <v>6</v>
      </c>
      <c r="D25" s="229" t="s">
        <v>7</v>
      </c>
      <c r="E25" s="230"/>
      <c r="F25" s="97"/>
      <c r="G25" s="97"/>
    </row>
    <row r="26" spans="3:5" ht="13.5" customHeight="1">
      <c r="C26" s="1"/>
      <c r="D26" s="227"/>
      <c r="E26" s="232"/>
    </row>
    <row r="27" spans="2:7" ht="13.5" customHeight="1">
      <c r="B27" s="280" t="s">
        <v>92</v>
      </c>
      <c r="C27" s="279" t="s">
        <v>2</v>
      </c>
      <c r="D27" s="279"/>
      <c r="E27" s="279" t="s">
        <v>30</v>
      </c>
      <c r="F27" s="279" t="s">
        <v>90</v>
      </c>
      <c r="G27" s="279" t="s">
        <v>3</v>
      </c>
    </row>
    <row r="28" spans="1:7" ht="13.5" customHeight="1">
      <c r="A28" s="31">
        <v>1</v>
      </c>
      <c r="B28" s="49" t="s">
        <v>99</v>
      </c>
      <c r="C28" s="225">
        <v>2</v>
      </c>
      <c r="D28" s="225" t="s">
        <v>7</v>
      </c>
      <c r="E28" s="226">
        <v>30</v>
      </c>
      <c r="F28" s="43"/>
      <c r="G28" s="43"/>
    </row>
    <row r="29" spans="1:7" ht="13.5" customHeight="1">
      <c r="A29" s="51">
        <v>2</v>
      </c>
      <c r="B29" s="58" t="s">
        <v>109</v>
      </c>
      <c r="C29" s="233">
        <v>3</v>
      </c>
      <c r="D29" s="223" t="s">
        <v>7</v>
      </c>
      <c r="E29" s="224">
        <v>15</v>
      </c>
      <c r="F29" s="69"/>
      <c r="G29" s="69">
        <v>30</v>
      </c>
    </row>
    <row r="30" spans="1:7" ht="12.75" customHeight="1">
      <c r="A30" s="51">
        <v>3</v>
      </c>
      <c r="B30" s="58" t="s">
        <v>107</v>
      </c>
      <c r="C30" s="223">
        <v>3</v>
      </c>
      <c r="D30" s="225" t="s">
        <v>7</v>
      </c>
      <c r="E30" s="224">
        <v>15</v>
      </c>
      <c r="F30" s="69"/>
      <c r="G30" s="69">
        <v>30</v>
      </c>
    </row>
    <row r="31" spans="1:7" ht="13.5" customHeight="1">
      <c r="A31" s="51">
        <v>4</v>
      </c>
      <c r="B31" s="58" t="s">
        <v>163</v>
      </c>
      <c r="C31" s="228">
        <v>3.5</v>
      </c>
      <c r="D31" s="225" t="s">
        <v>0</v>
      </c>
      <c r="E31" s="226">
        <v>30</v>
      </c>
      <c r="F31" s="43"/>
      <c r="G31" s="43">
        <v>30</v>
      </c>
    </row>
    <row r="32" spans="1:7" ht="13.5" customHeight="1">
      <c r="A32" s="51">
        <v>5</v>
      </c>
      <c r="B32" s="58" t="s">
        <v>164</v>
      </c>
      <c r="C32" s="228">
        <v>4</v>
      </c>
      <c r="D32" s="225" t="s">
        <v>7</v>
      </c>
      <c r="E32" s="226">
        <v>30</v>
      </c>
      <c r="F32" s="69"/>
      <c r="G32" s="69">
        <v>30</v>
      </c>
    </row>
    <row r="33" spans="1:7" ht="13.5" customHeight="1">
      <c r="A33" s="31">
        <v>6</v>
      </c>
      <c r="B33" s="58" t="s">
        <v>157</v>
      </c>
      <c r="C33" s="228">
        <v>3</v>
      </c>
      <c r="D33" s="225" t="s">
        <v>0</v>
      </c>
      <c r="E33" s="226">
        <v>15</v>
      </c>
      <c r="F33" s="43"/>
      <c r="G33" s="43">
        <v>30</v>
      </c>
    </row>
    <row r="34" spans="1:8" ht="13.5" customHeight="1">
      <c r="A34" s="51">
        <v>7</v>
      </c>
      <c r="B34" s="58" t="s">
        <v>111</v>
      </c>
      <c r="C34" s="234">
        <v>2</v>
      </c>
      <c r="D34" s="229" t="s">
        <v>7</v>
      </c>
      <c r="E34" s="230"/>
      <c r="F34" s="97"/>
      <c r="G34" s="97">
        <v>30</v>
      </c>
      <c r="H34" s="209"/>
    </row>
    <row r="35" spans="1:8" ht="13.5" customHeight="1">
      <c r="A35" s="51">
        <v>8</v>
      </c>
      <c r="B35" s="58" t="s">
        <v>113</v>
      </c>
      <c r="C35" s="234">
        <v>2</v>
      </c>
      <c r="D35" s="229" t="s">
        <v>7</v>
      </c>
      <c r="E35" s="230">
        <v>30</v>
      </c>
      <c r="F35" s="97"/>
      <c r="G35" s="97"/>
      <c r="H35" s="210"/>
    </row>
    <row r="36" spans="1:7" ht="13.5" customHeight="1">
      <c r="A36" s="51">
        <v>9</v>
      </c>
      <c r="B36" s="49" t="s">
        <v>101</v>
      </c>
      <c r="C36" s="225">
        <v>0.5</v>
      </c>
      <c r="D36" s="225" t="s">
        <v>5</v>
      </c>
      <c r="E36" s="226">
        <v>4</v>
      </c>
      <c r="F36" s="43"/>
      <c r="G36" s="43"/>
    </row>
    <row r="37" spans="1:7" ht="13.5" customHeight="1">
      <c r="A37" s="51">
        <v>10</v>
      </c>
      <c r="B37" s="58" t="s">
        <v>108</v>
      </c>
      <c r="C37" s="225">
        <v>4</v>
      </c>
      <c r="D37" s="225" t="s">
        <v>0</v>
      </c>
      <c r="E37" s="226">
        <v>30</v>
      </c>
      <c r="F37" s="43"/>
      <c r="G37" s="43">
        <v>30</v>
      </c>
    </row>
    <row r="38" spans="1:7" ht="13.5" customHeight="1">
      <c r="A38" s="31">
        <v>11</v>
      </c>
      <c r="B38" s="58" t="s">
        <v>158</v>
      </c>
      <c r="C38" s="228">
        <v>3</v>
      </c>
      <c r="D38" s="225" t="s">
        <v>7</v>
      </c>
      <c r="E38" s="43">
        <v>15</v>
      </c>
      <c r="F38" s="43"/>
      <c r="G38" s="43">
        <v>30</v>
      </c>
    </row>
    <row r="39" ht="13.5" customHeight="1">
      <c r="H39" s="210"/>
    </row>
    <row r="40" spans="2:8" ht="13.5" customHeight="1">
      <c r="B40" s="280" t="s">
        <v>93</v>
      </c>
      <c r="C40" s="279" t="s">
        <v>2</v>
      </c>
      <c r="D40" s="279"/>
      <c r="E40" s="279" t="s">
        <v>30</v>
      </c>
      <c r="F40" s="279" t="s">
        <v>90</v>
      </c>
      <c r="G40" s="279" t="s">
        <v>3</v>
      </c>
      <c r="H40" s="210"/>
    </row>
    <row r="41" spans="1:8" ht="13.5" customHeight="1">
      <c r="A41" s="31">
        <v>1</v>
      </c>
      <c r="B41" s="58" t="s">
        <v>159</v>
      </c>
      <c r="C41" s="228">
        <v>2.5</v>
      </c>
      <c r="D41" s="225" t="s">
        <v>7</v>
      </c>
      <c r="E41" s="43">
        <v>15</v>
      </c>
      <c r="F41" s="43"/>
      <c r="G41" s="43">
        <v>30</v>
      </c>
      <c r="H41" s="210"/>
    </row>
    <row r="42" spans="1:7" ht="13.5" customHeight="1">
      <c r="A42" s="31">
        <v>2</v>
      </c>
      <c r="B42" s="58" t="s">
        <v>160</v>
      </c>
      <c r="C42" s="228">
        <v>2.5</v>
      </c>
      <c r="D42" s="46" t="s">
        <v>0</v>
      </c>
      <c r="E42" s="224">
        <v>15</v>
      </c>
      <c r="F42" s="69"/>
      <c r="G42" s="69">
        <v>30</v>
      </c>
    </row>
    <row r="43" spans="1:7" ht="13.5" customHeight="1">
      <c r="A43" s="31">
        <v>3</v>
      </c>
      <c r="B43" s="58" t="s">
        <v>161</v>
      </c>
      <c r="C43" s="228">
        <v>3</v>
      </c>
      <c r="D43" s="225" t="s">
        <v>7</v>
      </c>
      <c r="E43" s="69">
        <v>15</v>
      </c>
      <c r="F43" s="69"/>
      <c r="G43" s="69">
        <v>30</v>
      </c>
    </row>
    <row r="44" spans="1:7" ht="13.5" customHeight="1">
      <c r="A44" s="31">
        <v>4</v>
      </c>
      <c r="B44" s="58" t="s">
        <v>112</v>
      </c>
      <c r="C44" s="95">
        <v>2</v>
      </c>
      <c r="D44" s="98" t="s">
        <v>7</v>
      </c>
      <c r="E44" s="97"/>
      <c r="F44" s="97"/>
      <c r="G44" s="97">
        <v>30</v>
      </c>
    </row>
    <row r="45" spans="1:7" ht="13.5" customHeight="1">
      <c r="A45" s="51">
        <v>5</v>
      </c>
      <c r="B45" s="52" t="s">
        <v>114</v>
      </c>
      <c r="C45" s="104">
        <v>20</v>
      </c>
      <c r="D45" s="98"/>
      <c r="E45" s="97"/>
      <c r="F45" s="97"/>
      <c r="G45" s="97"/>
    </row>
    <row r="47" ht="15">
      <c r="C47">
        <f>SUM(C10:C45)</f>
        <v>90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4.8515625" style="0" customWidth="1"/>
    <col min="2" max="2" width="35.28125" style="0" customWidth="1"/>
    <col min="3" max="7" width="7.7109375" style="0" customWidth="1"/>
  </cols>
  <sheetData>
    <row r="1" spans="1:5" ht="13.5" customHeight="1">
      <c r="A1" s="198" t="s">
        <v>22</v>
      </c>
      <c r="B1" s="206"/>
      <c r="C1" s="206"/>
      <c r="D1" s="206"/>
      <c r="E1" s="206"/>
    </row>
    <row r="2" spans="1:5" ht="13.5" customHeight="1">
      <c r="A2" s="7"/>
      <c r="B2" s="7"/>
      <c r="C2" s="7"/>
      <c r="D2" s="7"/>
      <c r="E2" s="7"/>
    </row>
    <row r="3" spans="1:6" ht="13.5" customHeight="1">
      <c r="A3" s="2"/>
      <c r="B3" s="237" t="s">
        <v>16</v>
      </c>
      <c r="C3" s="9"/>
      <c r="D3" s="2"/>
      <c r="E3" s="2"/>
      <c r="F3" s="2" t="s">
        <v>168</v>
      </c>
    </row>
    <row r="4" ht="13.5" customHeight="1">
      <c r="B4" s="238" t="s">
        <v>17</v>
      </c>
    </row>
    <row r="5" ht="13.5" customHeight="1">
      <c r="B5" s="238" t="s">
        <v>18</v>
      </c>
    </row>
    <row r="6" ht="13.5" customHeight="1">
      <c r="B6" s="238" t="s">
        <v>19</v>
      </c>
    </row>
    <row r="7" ht="13.5" customHeight="1">
      <c r="B7" s="238" t="s">
        <v>166</v>
      </c>
    </row>
    <row r="8" spans="1:5" ht="13.5" customHeight="1">
      <c r="A8" s="214"/>
      <c r="C8" s="1"/>
      <c r="E8" s="2"/>
    </row>
    <row r="9" spans="2:5" ht="13.5" customHeight="1">
      <c r="B9" s="207"/>
      <c r="C9" s="1"/>
      <c r="E9" s="2"/>
    </row>
    <row r="10" spans="2:7" ht="13.5" customHeight="1">
      <c r="B10" s="280" t="s">
        <v>91</v>
      </c>
      <c r="C10" s="279" t="s">
        <v>2</v>
      </c>
      <c r="D10" s="279"/>
      <c r="E10" s="279" t="s">
        <v>30</v>
      </c>
      <c r="F10" s="279" t="s">
        <v>90</v>
      </c>
      <c r="G10" s="279" t="s">
        <v>3</v>
      </c>
    </row>
    <row r="11" spans="1:7" ht="13.5" customHeight="1">
      <c r="A11" s="205">
        <v>1</v>
      </c>
      <c r="B11" s="58" t="s">
        <v>94</v>
      </c>
      <c r="C11" s="46">
        <v>0.25</v>
      </c>
      <c r="D11" s="46" t="s">
        <v>5</v>
      </c>
      <c r="E11" s="43">
        <v>2</v>
      </c>
      <c r="F11" s="43"/>
      <c r="G11" s="43"/>
    </row>
    <row r="12" spans="1:7" ht="13.5" customHeight="1">
      <c r="A12" s="205">
        <v>2</v>
      </c>
      <c r="B12" s="58" t="s">
        <v>95</v>
      </c>
      <c r="C12" s="46">
        <v>0.25</v>
      </c>
      <c r="D12" s="46" t="s">
        <v>5</v>
      </c>
      <c r="E12" s="43">
        <v>2</v>
      </c>
      <c r="F12" s="43"/>
      <c r="G12" s="43"/>
    </row>
    <row r="13" spans="1:7" ht="13.5" customHeight="1">
      <c r="A13" s="205">
        <v>3</v>
      </c>
      <c r="B13" s="58" t="s">
        <v>96</v>
      </c>
      <c r="C13" s="46">
        <v>0.5</v>
      </c>
      <c r="D13" s="46" t="s">
        <v>5</v>
      </c>
      <c r="E13" s="43">
        <v>4</v>
      </c>
      <c r="F13" s="43"/>
      <c r="G13" s="43"/>
    </row>
    <row r="14" spans="1:7" ht="13.5" customHeight="1">
      <c r="A14" s="205">
        <v>4</v>
      </c>
      <c r="B14" s="58" t="s">
        <v>97</v>
      </c>
      <c r="C14" s="46">
        <v>0.5</v>
      </c>
      <c r="D14" s="46" t="s">
        <v>5</v>
      </c>
      <c r="E14" s="43">
        <v>4</v>
      </c>
      <c r="F14" s="43"/>
      <c r="G14" s="43"/>
    </row>
    <row r="15" spans="1:8" ht="13.5" customHeight="1">
      <c r="A15" s="205">
        <v>5</v>
      </c>
      <c r="B15" s="49" t="s">
        <v>98</v>
      </c>
      <c r="C15" s="46">
        <v>2</v>
      </c>
      <c r="D15" s="46" t="s">
        <v>7</v>
      </c>
      <c r="E15" s="43">
        <v>30</v>
      </c>
      <c r="F15" s="43"/>
      <c r="G15" s="43"/>
      <c r="H15" s="201"/>
    </row>
    <row r="16" spans="1:7" ht="13.5" customHeight="1">
      <c r="A16" s="51">
        <v>6</v>
      </c>
      <c r="B16" s="58" t="s">
        <v>106</v>
      </c>
      <c r="C16" s="59">
        <v>1</v>
      </c>
      <c r="D16" s="60" t="s">
        <v>7</v>
      </c>
      <c r="E16" s="68">
        <v>15</v>
      </c>
      <c r="F16" s="69"/>
      <c r="G16" s="70"/>
    </row>
    <row r="17" spans="1:7" ht="13.5" customHeight="1">
      <c r="A17" s="205">
        <v>7</v>
      </c>
      <c r="B17" s="52" t="s">
        <v>100</v>
      </c>
      <c r="C17" s="46">
        <v>2</v>
      </c>
      <c r="D17" s="46" t="s">
        <v>7</v>
      </c>
      <c r="E17" s="43"/>
      <c r="F17" s="43">
        <v>30</v>
      </c>
      <c r="G17" s="43"/>
    </row>
    <row r="18" spans="1:7" ht="13.5" customHeight="1">
      <c r="A18" s="121">
        <v>8</v>
      </c>
      <c r="B18" s="58" t="s">
        <v>102</v>
      </c>
      <c r="C18" s="72">
        <v>3</v>
      </c>
      <c r="D18" s="72" t="s">
        <v>0</v>
      </c>
      <c r="E18" s="69">
        <v>15</v>
      </c>
      <c r="F18" s="69"/>
      <c r="G18" s="69">
        <v>30</v>
      </c>
    </row>
    <row r="19" spans="1:7" ht="13.5" customHeight="1">
      <c r="A19" s="121">
        <v>9</v>
      </c>
      <c r="B19" s="58" t="s">
        <v>103</v>
      </c>
      <c r="C19" s="46">
        <v>3.5</v>
      </c>
      <c r="D19" s="46" t="s">
        <v>0</v>
      </c>
      <c r="E19" s="43">
        <v>30</v>
      </c>
      <c r="F19" s="43"/>
      <c r="G19" s="43">
        <v>30</v>
      </c>
    </row>
    <row r="20" spans="1:7" ht="13.5" customHeight="1">
      <c r="A20" s="121"/>
      <c r="B20" s="58" t="s">
        <v>104</v>
      </c>
      <c r="C20" s="46"/>
      <c r="D20" s="46"/>
      <c r="E20" s="43"/>
      <c r="F20" s="43"/>
      <c r="G20" s="43"/>
    </row>
    <row r="21" spans="1:7" ht="13.5" customHeight="1">
      <c r="A21" s="205"/>
      <c r="B21" s="58" t="s">
        <v>105</v>
      </c>
      <c r="C21" s="72"/>
      <c r="D21" s="72"/>
      <c r="E21" s="69"/>
      <c r="F21" s="69"/>
      <c r="G21" s="69"/>
    </row>
    <row r="22" spans="1:7" ht="13.5" customHeight="1">
      <c r="A22" s="121">
        <v>10</v>
      </c>
      <c r="B22" s="58" t="s">
        <v>136</v>
      </c>
      <c r="C22" s="80">
        <v>3</v>
      </c>
      <c r="D22" s="225" t="s">
        <v>7</v>
      </c>
      <c r="E22" s="43">
        <v>15</v>
      </c>
      <c r="F22" s="43"/>
      <c r="G22" s="43">
        <v>30</v>
      </c>
    </row>
    <row r="23" spans="1:7" ht="13.5" customHeight="1">
      <c r="A23" s="121">
        <v>11</v>
      </c>
      <c r="B23" s="58" t="s">
        <v>137</v>
      </c>
      <c r="C23" s="80">
        <v>3</v>
      </c>
      <c r="D23" s="46" t="s">
        <v>7</v>
      </c>
      <c r="E23" s="43">
        <v>15</v>
      </c>
      <c r="F23" s="43"/>
      <c r="G23" s="43">
        <v>30</v>
      </c>
    </row>
    <row r="24" spans="1:7" ht="13.5" customHeight="1">
      <c r="A24" s="121">
        <v>12</v>
      </c>
      <c r="B24" s="58" t="s">
        <v>128</v>
      </c>
      <c r="C24" s="80">
        <v>3</v>
      </c>
      <c r="D24" s="34" t="s">
        <v>0</v>
      </c>
      <c r="E24" s="43">
        <v>15</v>
      </c>
      <c r="F24" s="43"/>
      <c r="G24" s="43">
        <v>30</v>
      </c>
    </row>
    <row r="25" spans="1:7" ht="13.5" customHeight="1">
      <c r="A25" s="121"/>
      <c r="B25" s="58" t="s">
        <v>138</v>
      </c>
      <c r="C25" s="80"/>
      <c r="D25" s="72"/>
      <c r="E25" s="43"/>
      <c r="F25" s="43"/>
      <c r="G25" s="43"/>
    </row>
    <row r="26" spans="1:7" ht="13.5" customHeight="1">
      <c r="A26" s="121"/>
      <c r="B26" s="58" t="s">
        <v>139</v>
      </c>
      <c r="C26" s="80"/>
      <c r="D26" s="46"/>
      <c r="E26" s="43"/>
      <c r="F26" s="43"/>
      <c r="G26" s="43"/>
    </row>
    <row r="27" spans="1:7" ht="13.5" customHeight="1">
      <c r="A27" s="121">
        <v>13</v>
      </c>
      <c r="B27" s="58" t="s">
        <v>110</v>
      </c>
      <c r="C27" s="80">
        <v>2</v>
      </c>
      <c r="D27" s="98" t="s">
        <v>7</v>
      </c>
      <c r="E27" s="97"/>
      <c r="F27" s="97"/>
      <c r="G27" s="97">
        <v>30</v>
      </c>
    </row>
    <row r="28" spans="1:7" ht="13.5" customHeight="1">
      <c r="A28" s="51">
        <v>14</v>
      </c>
      <c r="B28" s="52" t="s">
        <v>62</v>
      </c>
      <c r="C28" s="104">
        <v>6</v>
      </c>
      <c r="D28" s="98" t="s">
        <v>7</v>
      </c>
      <c r="E28" s="97"/>
      <c r="F28" s="97"/>
      <c r="G28" s="97"/>
    </row>
    <row r="29" spans="3:5" ht="13.5" customHeight="1">
      <c r="C29" s="1"/>
      <c r="E29" s="2"/>
    </row>
    <row r="30" spans="2:7" ht="13.5" customHeight="1">
      <c r="B30" s="280" t="s">
        <v>92</v>
      </c>
      <c r="C30" s="279" t="s">
        <v>2</v>
      </c>
      <c r="D30" s="279"/>
      <c r="E30" s="279" t="s">
        <v>30</v>
      </c>
      <c r="F30" s="279" t="s">
        <v>90</v>
      </c>
      <c r="G30" s="279" t="s">
        <v>3</v>
      </c>
    </row>
    <row r="31" spans="1:7" ht="13.5" customHeight="1">
      <c r="A31" s="31">
        <v>1</v>
      </c>
      <c r="B31" s="49" t="s">
        <v>99</v>
      </c>
      <c r="C31" s="46">
        <v>2</v>
      </c>
      <c r="D31" s="46" t="s">
        <v>7</v>
      </c>
      <c r="E31" s="43">
        <v>30</v>
      </c>
      <c r="F31" s="43"/>
      <c r="G31" s="43"/>
    </row>
    <row r="32" spans="1:7" ht="13.5" customHeight="1">
      <c r="A32" s="51">
        <v>2</v>
      </c>
      <c r="B32" s="58" t="s">
        <v>109</v>
      </c>
      <c r="C32" s="233">
        <v>3</v>
      </c>
      <c r="D32" s="72" t="s">
        <v>7</v>
      </c>
      <c r="E32" s="69">
        <v>15</v>
      </c>
      <c r="F32" s="69"/>
      <c r="G32" s="69">
        <v>30</v>
      </c>
    </row>
    <row r="33" spans="1:7" ht="13.5" customHeight="1">
      <c r="A33" s="51">
        <v>3</v>
      </c>
      <c r="B33" s="58" t="s">
        <v>107</v>
      </c>
      <c r="C33" s="72">
        <v>3</v>
      </c>
      <c r="D33" s="46" t="s">
        <v>7</v>
      </c>
      <c r="E33" s="69">
        <v>15</v>
      </c>
      <c r="F33" s="69"/>
      <c r="G33" s="69">
        <v>30</v>
      </c>
    </row>
    <row r="34" spans="1:7" ht="13.5" customHeight="1">
      <c r="A34" s="51">
        <v>4</v>
      </c>
      <c r="B34" s="58" t="s">
        <v>11</v>
      </c>
      <c r="C34" s="80">
        <v>3.5</v>
      </c>
      <c r="D34" s="46" t="s">
        <v>0</v>
      </c>
      <c r="E34" s="69">
        <v>30</v>
      </c>
      <c r="F34" s="69"/>
      <c r="G34" s="69">
        <v>30</v>
      </c>
    </row>
    <row r="35" spans="1:7" ht="13.5" customHeight="1">
      <c r="A35" s="51">
        <v>5</v>
      </c>
      <c r="B35" s="58" t="s">
        <v>134</v>
      </c>
      <c r="C35" s="80">
        <v>4</v>
      </c>
      <c r="D35" s="46" t="s">
        <v>7</v>
      </c>
      <c r="E35" s="43">
        <v>30</v>
      </c>
      <c r="F35" s="43"/>
      <c r="G35" s="43">
        <v>30</v>
      </c>
    </row>
    <row r="36" spans="1:7" ht="13.5" customHeight="1">
      <c r="A36" s="51"/>
      <c r="B36" s="58" t="s">
        <v>122</v>
      </c>
      <c r="C36" s="80"/>
      <c r="D36" s="46"/>
      <c r="E36" s="43"/>
      <c r="F36" s="43"/>
      <c r="G36" s="43"/>
    </row>
    <row r="37" spans="1:7" ht="13.5" customHeight="1">
      <c r="A37" s="31"/>
      <c r="B37" s="58" t="s">
        <v>123</v>
      </c>
      <c r="C37" s="80"/>
      <c r="D37" s="46"/>
      <c r="E37" s="43"/>
      <c r="F37" s="43"/>
      <c r="G37" s="43"/>
    </row>
    <row r="38" spans="1:7" ht="13.5" customHeight="1">
      <c r="A38" s="31"/>
      <c r="B38" s="58" t="s">
        <v>141</v>
      </c>
      <c r="C38" s="80"/>
      <c r="D38" s="46"/>
      <c r="E38" s="43"/>
      <c r="F38" s="43"/>
      <c r="G38" s="43"/>
    </row>
    <row r="39" spans="1:7" ht="13.5" customHeight="1">
      <c r="A39" s="31">
        <v>6</v>
      </c>
      <c r="B39" s="58" t="s">
        <v>142</v>
      </c>
      <c r="C39" s="80">
        <v>3</v>
      </c>
      <c r="D39" s="46" t="s">
        <v>0</v>
      </c>
      <c r="E39" s="43">
        <v>15</v>
      </c>
      <c r="F39" s="43"/>
      <c r="G39" s="43">
        <v>30</v>
      </c>
    </row>
    <row r="40" spans="1:7" ht="13.5" customHeight="1">
      <c r="A40" s="31">
        <v>7</v>
      </c>
      <c r="B40" s="58" t="s">
        <v>143</v>
      </c>
      <c r="C40" s="80">
        <v>3</v>
      </c>
      <c r="D40" s="225" t="s">
        <v>7</v>
      </c>
      <c r="E40" s="69">
        <v>15</v>
      </c>
      <c r="F40" s="69"/>
      <c r="G40" s="69">
        <v>30</v>
      </c>
    </row>
    <row r="41" spans="1:7" ht="13.5" customHeight="1">
      <c r="A41" s="51">
        <v>8</v>
      </c>
      <c r="B41" s="58" t="s">
        <v>111</v>
      </c>
      <c r="C41" s="95">
        <v>2</v>
      </c>
      <c r="D41" s="98" t="s">
        <v>7</v>
      </c>
      <c r="E41" s="97"/>
      <c r="F41" s="97"/>
      <c r="G41" s="97">
        <v>30</v>
      </c>
    </row>
    <row r="42" spans="1:7" ht="13.5" customHeight="1">
      <c r="A42" s="51">
        <v>9</v>
      </c>
      <c r="B42" s="58" t="s">
        <v>113</v>
      </c>
      <c r="C42" s="95">
        <v>2</v>
      </c>
      <c r="D42" s="98" t="s">
        <v>7</v>
      </c>
      <c r="E42" s="97">
        <v>30</v>
      </c>
      <c r="F42" s="97"/>
      <c r="G42" s="97"/>
    </row>
    <row r="43" spans="1:7" ht="13.5" customHeight="1">
      <c r="A43" s="51">
        <v>10</v>
      </c>
      <c r="B43" s="49" t="s">
        <v>101</v>
      </c>
      <c r="C43" s="46">
        <v>0.5</v>
      </c>
      <c r="D43" s="46" t="s">
        <v>5</v>
      </c>
      <c r="E43" s="43">
        <v>4</v>
      </c>
      <c r="F43" s="43"/>
      <c r="G43" s="43"/>
    </row>
    <row r="44" spans="1:7" ht="13.5" customHeight="1">
      <c r="A44" s="51">
        <v>11</v>
      </c>
      <c r="B44" s="58" t="s">
        <v>108</v>
      </c>
      <c r="C44" s="46">
        <v>4</v>
      </c>
      <c r="D44" s="46" t="s">
        <v>0</v>
      </c>
      <c r="E44" s="43">
        <v>30</v>
      </c>
      <c r="F44" s="43"/>
      <c r="G44" s="43">
        <v>30</v>
      </c>
    </row>
    <row r="45" spans="3:5" ht="13.5" customHeight="1">
      <c r="C45" s="1"/>
      <c r="E45" s="2"/>
    </row>
    <row r="46" spans="2:7" ht="13.5" customHeight="1">
      <c r="B46" s="1" t="s">
        <v>93</v>
      </c>
      <c r="C46" s="279" t="s">
        <v>2</v>
      </c>
      <c r="D46" s="279"/>
      <c r="E46" s="279" t="s">
        <v>30</v>
      </c>
      <c r="F46" s="279" t="s">
        <v>90</v>
      </c>
      <c r="G46" s="279" t="s">
        <v>3</v>
      </c>
    </row>
    <row r="47" spans="1:7" ht="13.5" customHeight="1">
      <c r="A47" s="51">
        <v>1</v>
      </c>
      <c r="B47" s="58" t="s">
        <v>144</v>
      </c>
      <c r="C47" s="80">
        <v>2.5</v>
      </c>
      <c r="D47" s="46" t="s">
        <v>0</v>
      </c>
      <c r="E47" s="43">
        <v>15</v>
      </c>
      <c r="F47" s="43"/>
      <c r="G47" s="43">
        <v>30</v>
      </c>
    </row>
    <row r="48" spans="1:7" ht="13.5" customHeight="1">
      <c r="A48" s="51">
        <v>2</v>
      </c>
      <c r="B48" s="58" t="s">
        <v>145</v>
      </c>
      <c r="C48" s="80">
        <v>2.5</v>
      </c>
      <c r="D48" s="46" t="s">
        <v>0</v>
      </c>
      <c r="E48" s="43">
        <v>15</v>
      </c>
      <c r="F48" s="43"/>
      <c r="G48" s="43">
        <v>30</v>
      </c>
    </row>
    <row r="49" spans="1:7" ht="13.5" customHeight="1">
      <c r="A49" s="51">
        <v>3</v>
      </c>
      <c r="B49" s="58" t="s">
        <v>135</v>
      </c>
      <c r="C49" s="80">
        <v>3</v>
      </c>
      <c r="D49" s="46" t="s">
        <v>0</v>
      </c>
      <c r="E49" s="69">
        <v>15</v>
      </c>
      <c r="F49" s="69"/>
      <c r="G49" s="69">
        <v>30</v>
      </c>
    </row>
    <row r="50" spans="1:7" ht="13.5" customHeight="1">
      <c r="A50" s="31"/>
      <c r="B50" s="58" t="s">
        <v>117</v>
      </c>
      <c r="C50" s="80"/>
      <c r="D50" s="46"/>
      <c r="E50" s="69"/>
      <c r="F50" s="69"/>
      <c r="G50" s="69"/>
    </row>
    <row r="51" spans="1:7" ht="13.5" customHeight="1">
      <c r="A51" s="51"/>
      <c r="B51" s="58" t="s">
        <v>118</v>
      </c>
      <c r="C51" s="80"/>
      <c r="D51" s="46"/>
      <c r="E51" s="69"/>
      <c r="F51" s="69"/>
      <c r="G51" s="69"/>
    </row>
    <row r="52" spans="1:7" ht="13.5" customHeight="1">
      <c r="A52" s="51"/>
      <c r="B52" s="58" t="s">
        <v>115</v>
      </c>
      <c r="C52" s="80"/>
      <c r="D52" s="46"/>
      <c r="E52" s="69"/>
      <c r="F52" s="69"/>
      <c r="G52" s="69"/>
    </row>
    <row r="53" spans="1:7" ht="13.5" customHeight="1">
      <c r="A53" s="31">
        <v>4</v>
      </c>
      <c r="B53" s="58" t="s">
        <v>112</v>
      </c>
      <c r="C53" s="95">
        <v>2</v>
      </c>
      <c r="D53" s="98" t="s">
        <v>7</v>
      </c>
      <c r="E53" s="97"/>
      <c r="F53" s="97"/>
      <c r="G53" s="97">
        <v>30</v>
      </c>
    </row>
    <row r="54" spans="1:7" ht="13.5" customHeight="1">
      <c r="A54" s="51">
        <v>5</v>
      </c>
      <c r="B54" s="52" t="s">
        <v>114</v>
      </c>
      <c r="C54" s="104">
        <v>20</v>
      </c>
      <c r="D54" s="98"/>
      <c r="E54" s="97"/>
      <c r="F54" s="97"/>
      <c r="G54" s="97"/>
    </row>
    <row r="55" spans="3:5" ht="13.5" customHeight="1">
      <c r="C55" s="1"/>
      <c r="E55" s="2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.7109375" style="0" customWidth="1"/>
    <col min="2" max="2" width="35.28125" style="0" customWidth="1"/>
    <col min="3" max="7" width="7.7109375" style="0" customWidth="1"/>
  </cols>
  <sheetData>
    <row r="1" spans="1:15" ht="13.5" customHeight="1">
      <c r="A1" s="239" t="s">
        <v>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customHeight="1">
      <c r="A3" s="2"/>
      <c r="B3" s="237" t="s">
        <v>16</v>
      </c>
      <c r="C3" s="9"/>
      <c r="D3" s="2"/>
      <c r="E3" s="2"/>
      <c r="F3" s="2" t="s">
        <v>168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238" t="s">
        <v>17</v>
      </c>
    </row>
    <row r="5" ht="13.5" customHeight="1">
      <c r="B5" s="238" t="s">
        <v>18</v>
      </c>
    </row>
    <row r="6" ht="13.5" customHeight="1">
      <c r="B6" s="238" t="s">
        <v>19</v>
      </c>
    </row>
    <row r="7" ht="13.5" customHeight="1">
      <c r="B7" s="238" t="s">
        <v>166</v>
      </c>
    </row>
    <row r="8" spans="1:5" ht="13.5" customHeight="1">
      <c r="A8" s="199"/>
      <c r="B8" s="207"/>
      <c r="C8" s="1"/>
      <c r="E8" s="2"/>
    </row>
    <row r="9" spans="2:5" ht="13.5" customHeight="1">
      <c r="B9" s="207"/>
      <c r="C9" s="1"/>
      <c r="E9" s="2"/>
    </row>
    <row r="10" spans="2:7" ht="13.5" customHeight="1">
      <c r="B10" s="280" t="s">
        <v>91</v>
      </c>
      <c r="C10" s="279" t="s">
        <v>2</v>
      </c>
      <c r="D10" s="279"/>
      <c r="E10" s="279" t="s">
        <v>30</v>
      </c>
      <c r="F10" s="279" t="s">
        <v>90</v>
      </c>
      <c r="G10" s="279" t="s">
        <v>3</v>
      </c>
    </row>
    <row r="11" spans="1:7" ht="13.5" customHeight="1">
      <c r="A11" s="31">
        <v>1</v>
      </c>
      <c r="B11" s="58" t="s">
        <v>94</v>
      </c>
      <c r="C11" s="46">
        <v>0.25</v>
      </c>
      <c r="D11" s="46" t="s">
        <v>5</v>
      </c>
      <c r="E11" s="43">
        <v>2</v>
      </c>
      <c r="F11" s="43"/>
      <c r="G11" s="43"/>
    </row>
    <row r="12" spans="1:7" ht="13.5" customHeight="1">
      <c r="A12" s="31">
        <v>2</v>
      </c>
      <c r="B12" s="58" t="s">
        <v>95</v>
      </c>
      <c r="C12" s="46">
        <v>0.25</v>
      </c>
      <c r="D12" s="46" t="s">
        <v>5</v>
      </c>
      <c r="E12" s="43">
        <v>2</v>
      </c>
      <c r="F12" s="43"/>
      <c r="G12" s="43"/>
    </row>
    <row r="13" spans="1:7" ht="13.5" customHeight="1">
      <c r="A13" s="31">
        <v>3</v>
      </c>
      <c r="B13" s="58" t="s">
        <v>96</v>
      </c>
      <c r="C13" s="46">
        <v>0.5</v>
      </c>
      <c r="D13" s="46" t="s">
        <v>5</v>
      </c>
      <c r="E13" s="43">
        <v>4</v>
      </c>
      <c r="F13" s="43"/>
      <c r="G13" s="43"/>
    </row>
    <row r="14" spans="1:7" ht="13.5" customHeight="1">
      <c r="A14" s="31">
        <v>4</v>
      </c>
      <c r="B14" s="58" t="s">
        <v>97</v>
      </c>
      <c r="C14" s="46">
        <v>0.5</v>
      </c>
      <c r="D14" s="46" t="s">
        <v>5</v>
      </c>
      <c r="E14" s="43">
        <v>4</v>
      </c>
      <c r="F14" s="43"/>
      <c r="G14" s="43"/>
    </row>
    <row r="15" spans="1:7" ht="13.5" customHeight="1">
      <c r="A15" s="31">
        <v>5</v>
      </c>
      <c r="B15" s="49" t="s">
        <v>98</v>
      </c>
      <c r="C15" s="46">
        <v>2</v>
      </c>
      <c r="D15" s="46" t="s">
        <v>7</v>
      </c>
      <c r="E15" s="43">
        <v>30</v>
      </c>
      <c r="F15" s="43"/>
      <c r="G15" s="43"/>
    </row>
    <row r="16" spans="1:7" ht="13.5" customHeight="1">
      <c r="A16" s="51">
        <v>6</v>
      </c>
      <c r="B16" s="58" t="s">
        <v>106</v>
      </c>
      <c r="C16" s="72">
        <v>1</v>
      </c>
      <c r="D16" s="72" t="s">
        <v>7</v>
      </c>
      <c r="E16" s="69">
        <v>15</v>
      </c>
      <c r="F16" s="69"/>
      <c r="G16" s="69"/>
    </row>
    <row r="17" spans="1:7" ht="13.5" customHeight="1">
      <c r="A17" s="31">
        <v>7</v>
      </c>
      <c r="B17" s="52" t="s">
        <v>100</v>
      </c>
      <c r="C17" s="46">
        <v>2</v>
      </c>
      <c r="D17" s="46" t="s">
        <v>7</v>
      </c>
      <c r="E17" s="43"/>
      <c r="F17" s="43">
        <v>30</v>
      </c>
      <c r="G17" s="43"/>
    </row>
    <row r="18" spans="1:7" ht="13.5" customHeight="1">
      <c r="A18" s="51">
        <v>8</v>
      </c>
      <c r="B18" s="58" t="s">
        <v>102</v>
      </c>
      <c r="C18" s="72">
        <v>3</v>
      </c>
      <c r="D18" s="72" t="s">
        <v>0</v>
      </c>
      <c r="E18" s="69">
        <v>15</v>
      </c>
      <c r="F18" s="69"/>
      <c r="G18" s="69">
        <v>30</v>
      </c>
    </row>
    <row r="19" spans="1:7" ht="13.5" customHeight="1">
      <c r="A19" s="51">
        <v>9</v>
      </c>
      <c r="B19" s="58" t="s">
        <v>103</v>
      </c>
      <c r="C19" s="46">
        <v>3.5</v>
      </c>
      <c r="D19" s="46" t="s">
        <v>0</v>
      </c>
      <c r="E19" s="43">
        <v>30</v>
      </c>
      <c r="F19" s="43"/>
      <c r="G19" s="43">
        <v>30</v>
      </c>
    </row>
    <row r="20" spans="1:2" ht="13.5" customHeight="1">
      <c r="A20" s="51"/>
      <c r="B20" s="58" t="s">
        <v>104</v>
      </c>
    </row>
    <row r="21" spans="1:7" ht="13.5" customHeight="1">
      <c r="A21" s="31"/>
      <c r="B21" s="58" t="s">
        <v>105</v>
      </c>
      <c r="C21" s="72"/>
      <c r="D21" s="72"/>
      <c r="E21" s="69"/>
      <c r="F21" s="69"/>
      <c r="G21" s="69"/>
    </row>
    <row r="22" spans="1:7" ht="13.5" customHeight="1">
      <c r="A22" s="51">
        <v>10</v>
      </c>
      <c r="B22" s="58" t="s">
        <v>124</v>
      </c>
      <c r="C22" s="80">
        <v>3</v>
      </c>
      <c r="D22" s="46" t="s">
        <v>7</v>
      </c>
      <c r="E22" s="43">
        <v>15</v>
      </c>
      <c r="F22" s="43"/>
      <c r="G22" s="43">
        <v>30</v>
      </c>
    </row>
    <row r="23" spans="1:7" ht="13.5" customHeight="1">
      <c r="A23" s="51">
        <v>11</v>
      </c>
      <c r="B23" s="58" t="s">
        <v>125</v>
      </c>
      <c r="C23" s="80">
        <v>3</v>
      </c>
      <c r="D23" s="46" t="s">
        <v>0</v>
      </c>
      <c r="E23" s="43">
        <v>15</v>
      </c>
      <c r="F23" s="43"/>
      <c r="G23" s="43">
        <v>30</v>
      </c>
    </row>
    <row r="24" spans="1:7" ht="13.5" customHeight="1">
      <c r="A24" s="51">
        <v>12</v>
      </c>
      <c r="B24" s="58" t="s">
        <v>126</v>
      </c>
      <c r="C24" s="80">
        <v>3</v>
      </c>
      <c r="D24" s="72" t="s">
        <v>0</v>
      </c>
      <c r="E24" s="43">
        <v>15</v>
      </c>
      <c r="F24" s="43"/>
      <c r="G24" s="43">
        <v>30</v>
      </c>
    </row>
    <row r="25" spans="1:7" ht="13.5" customHeight="1">
      <c r="A25" s="51">
        <v>13</v>
      </c>
      <c r="B25" s="58" t="s">
        <v>110</v>
      </c>
      <c r="C25" s="80">
        <v>2</v>
      </c>
      <c r="D25" s="98" t="s">
        <v>7</v>
      </c>
      <c r="E25" s="97"/>
      <c r="F25" s="97"/>
      <c r="G25" s="97">
        <v>30</v>
      </c>
    </row>
    <row r="26" spans="1:8" ht="13.5" customHeight="1">
      <c r="A26" s="51">
        <v>14</v>
      </c>
      <c r="B26" s="52" t="s">
        <v>62</v>
      </c>
      <c r="C26" s="104">
        <v>6</v>
      </c>
      <c r="D26" s="98" t="s">
        <v>7</v>
      </c>
      <c r="E26" s="97"/>
      <c r="F26" s="97"/>
      <c r="G26" s="97"/>
      <c r="H26" s="211"/>
    </row>
    <row r="27" spans="3:5" ht="13.5" customHeight="1">
      <c r="C27" s="1"/>
      <c r="E27" s="2"/>
    </row>
    <row r="28" spans="2:7" ht="13.5" customHeight="1">
      <c r="B28" s="280" t="s">
        <v>92</v>
      </c>
      <c r="C28" s="279" t="s">
        <v>2</v>
      </c>
      <c r="D28" s="279"/>
      <c r="E28" s="279" t="s">
        <v>30</v>
      </c>
      <c r="F28" s="279" t="s">
        <v>90</v>
      </c>
      <c r="G28" s="279" t="s">
        <v>3</v>
      </c>
    </row>
    <row r="29" spans="1:8" ht="13.5" customHeight="1">
      <c r="A29" s="31">
        <v>1</v>
      </c>
      <c r="B29" s="49" t="s">
        <v>99</v>
      </c>
      <c r="C29" s="46">
        <v>2</v>
      </c>
      <c r="D29" s="46" t="s">
        <v>7</v>
      </c>
      <c r="E29" s="43">
        <v>30</v>
      </c>
      <c r="F29" s="43"/>
      <c r="G29" s="43"/>
      <c r="H29" s="215"/>
    </row>
    <row r="30" spans="1:7" ht="13.5" customHeight="1">
      <c r="A30" s="51">
        <v>2</v>
      </c>
      <c r="B30" s="58" t="s">
        <v>109</v>
      </c>
      <c r="C30" s="233">
        <v>3</v>
      </c>
      <c r="D30" s="72" t="s">
        <v>7</v>
      </c>
      <c r="E30" s="69">
        <v>15</v>
      </c>
      <c r="F30" s="69"/>
      <c r="G30" s="69">
        <v>30</v>
      </c>
    </row>
    <row r="31" spans="1:8" ht="13.5" customHeight="1">
      <c r="A31" s="51">
        <v>3</v>
      </c>
      <c r="B31" s="58" t="s">
        <v>107</v>
      </c>
      <c r="C31" s="72">
        <v>3</v>
      </c>
      <c r="D31" s="46" t="s">
        <v>7</v>
      </c>
      <c r="E31" s="69">
        <v>15</v>
      </c>
      <c r="F31" s="69"/>
      <c r="G31" s="69">
        <v>30</v>
      </c>
      <c r="H31" s="210"/>
    </row>
    <row r="32" spans="1:7" ht="13.5" customHeight="1">
      <c r="A32" s="51">
        <v>4</v>
      </c>
      <c r="B32" s="58" t="s">
        <v>127</v>
      </c>
      <c r="C32" s="80">
        <v>3.5</v>
      </c>
      <c r="D32" s="46" t="s">
        <v>0</v>
      </c>
      <c r="E32" s="43">
        <v>30</v>
      </c>
      <c r="F32" s="43"/>
      <c r="G32" s="43">
        <v>30</v>
      </c>
    </row>
    <row r="33" spans="1:7" ht="13.5" customHeight="1">
      <c r="A33" s="51">
        <v>5</v>
      </c>
      <c r="B33" s="58" t="s">
        <v>128</v>
      </c>
      <c r="C33" s="80">
        <v>4</v>
      </c>
      <c r="D33" s="46" t="s">
        <v>7</v>
      </c>
      <c r="E33" s="69">
        <v>30</v>
      </c>
      <c r="F33" s="69"/>
      <c r="G33" s="69">
        <v>30</v>
      </c>
    </row>
    <row r="34" spans="1:7" ht="13.5" customHeight="1">
      <c r="A34" s="51"/>
      <c r="B34" s="58" t="s">
        <v>129</v>
      </c>
      <c r="C34" s="80"/>
      <c r="D34" s="46"/>
      <c r="E34" s="69"/>
      <c r="F34" s="69"/>
      <c r="G34" s="69"/>
    </row>
    <row r="35" spans="1:7" ht="13.5" customHeight="1">
      <c r="A35" s="31"/>
      <c r="B35" s="58" t="s">
        <v>130</v>
      </c>
      <c r="C35" s="80"/>
      <c r="D35" s="46"/>
      <c r="E35" s="43"/>
      <c r="F35" s="43"/>
      <c r="G35" s="43"/>
    </row>
    <row r="36" spans="1:7" ht="13.5" customHeight="1">
      <c r="A36" s="31"/>
      <c r="B36" s="58" t="s">
        <v>131</v>
      </c>
      <c r="C36" s="80"/>
      <c r="D36" s="46"/>
      <c r="E36" s="43"/>
      <c r="F36" s="43"/>
      <c r="G36" s="43"/>
    </row>
    <row r="37" spans="1:7" ht="13.5" customHeight="1">
      <c r="A37" s="31">
        <v>6</v>
      </c>
      <c r="B37" s="58" t="s">
        <v>132</v>
      </c>
      <c r="C37" s="80">
        <v>3</v>
      </c>
      <c r="D37" s="98" t="s">
        <v>7</v>
      </c>
      <c r="E37" s="43">
        <v>15</v>
      </c>
      <c r="F37" s="43"/>
      <c r="G37" s="43">
        <v>30</v>
      </c>
    </row>
    <row r="38" spans="1:8" ht="13.5" customHeight="1">
      <c r="A38" s="51">
        <v>7</v>
      </c>
      <c r="B38" s="58" t="s">
        <v>111</v>
      </c>
      <c r="C38" s="95">
        <v>2</v>
      </c>
      <c r="D38" s="98" t="s">
        <v>7</v>
      </c>
      <c r="E38" s="97"/>
      <c r="F38" s="97"/>
      <c r="G38" s="97">
        <v>30</v>
      </c>
      <c r="H38" s="209"/>
    </row>
    <row r="39" spans="1:8" ht="13.5" customHeight="1">
      <c r="A39" s="51">
        <v>8</v>
      </c>
      <c r="B39" s="58" t="s">
        <v>113</v>
      </c>
      <c r="C39" s="95">
        <v>2</v>
      </c>
      <c r="D39" s="98" t="s">
        <v>7</v>
      </c>
      <c r="E39" s="97">
        <v>30</v>
      </c>
      <c r="F39" s="97"/>
      <c r="G39" s="97"/>
      <c r="H39" s="210"/>
    </row>
    <row r="40" spans="1:7" ht="13.5" customHeight="1">
      <c r="A40" s="51">
        <v>9</v>
      </c>
      <c r="B40" s="49" t="s">
        <v>101</v>
      </c>
      <c r="C40" s="46">
        <v>0.5</v>
      </c>
      <c r="D40" s="46" t="s">
        <v>5</v>
      </c>
      <c r="E40" s="43">
        <v>4</v>
      </c>
      <c r="F40" s="43"/>
      <c r="G40" s="43"/>
    </row>
    <row r="41" spans="1:7" ht="13.5" customHeight="1">
      <c r="A41" s="51">
        <v>10</v>
      </c>
      <c r="B41" s="58" t="s">
        <v>108</v>
      </c>
      <c r="C41" s="46">
        <v>4</v>
      </c>
      <c r="D41" s="46" t="s">
        <v>0</v>
      </c>
      <c r="E41" s="43">
        <v>30</v>
      </c>
      <c r="F41" s="43"/>
      <c r="G41" s="43">
        <v>30</v>
      </c>
    </row>
    <row r="42" spans="1:8" ht="13.5" customHeight="1">
      <c r="A42" s="31">
        <v>11</v>
      </c>
      <c r="B42" s="58" t="s">
        <v>133</v>
      </c>
      <c r="C42" s="80">
        <v>3</v>
      </c>
      <c r="D42" s="46" t="s">
        <v>0</v>
      </c>
      <c r="E42" s="43">
        <v>15</v>
      </c>
      <c r="F42" s="43"/>
      <c r="G42" s="43">
        <v>30</v>
      </c>
      <c r="H42" s="210"/>
    </row>
    <row r="43" spans="3:8" ht="13.5" customHeight="1">
      <c r="C43" s="1"/>
      <c r="E43" s="2"/>
      <c r="H43" s="211"/>
    </row>
    <row r="44" spans="2:8" ht="13.5" customHeight="1">
      <c r="B44" s="280" t="s">
        <v>93</v>
      </c>
      <c r="C44" s="279" t="s">
        <v>2</v>
      </c>
      <c r="D44" s="279"/>
      <c r="E44" s="279" t="s">
        <v>30</v>
      </c>
      <c r="F44" s="279" t="s">
        <v>90</v>
      </c>
      <c r="G44" s="279" t="s">
        <v>3</v>
      </c>
      <c r="H44" s="210"/>
    </row>
    <row r="45" spans="1:8" ht="13.5" customHeight="1">
      <c r="A45" s="31">
        <v>1</v>
      </c>
      <c r="B45" s="58" t="s">
        <v>134</v>
      </c>
      <c r="C45" s="80">
        <v>2.5</v>
      </c>
      <c r="D45" s="98" t="s">
        <v>7</v>
      </c>
      <c r="E45" s="69">
        <v>15</v>
      </c>
      <c r="F45" s="69"/>
      <c r="G45" s="69">
        <v>30</v>
      </c>
      <c r="H45" s="210"/>
    </row>
    <row r="46" spans="1:8" ht="13.5" customHeight="1">
      <c r="A46" s="51"/>
      <c r="B46" s="58" t="s">
        <v>120</v>
      </c>
      <c r="C46" s="80"/>
      <c r="D46" s="46"/>
      <c r="E46" s="69"/>
      <c r="F46" s="69"/>
      <c r="G46" s="69"/>
      <c r="H46" s="210"/>
    </row>
    <row r="47" spans="1:7" ht="13.5" customHeight="1">
      <c r="A47" s="51"/>
      <c r="B47" s="58" t="s">
        <v>121</v>
      </c>
      <c r="C47" s="80"/>
      <c r="D47" s="46"/>
      <c r="E47" s="43"/>
      <c r="F47" s="43"/>
      <c r="G47" s="43"/>
    </row>
    <row r="48" spans="1:7" ht="13.5" customHeight="1">
      <c r="A48" s="31">
        <v>2</v>
      </c>
      <c r="B48" s="58" t="s">
        <v>146</v>
      </c>
      <c r="C48" s="80">
        <v>2.5</v>
      </c>
      <c r="D48" s="98" t="s">
        <v>7</v>
      </c>
      <c r="E48" s="43">
        <v>15</v>
      </c>
      <c r="F48" s="43"/>
      <c r="G48" s="43">
        <v>30</v>
      </c>
    </row>
    <row r="49" spans="1:7" ht="13.5" customHeight="1">
      <c r="A49" s="31">
        <v>3</v>
      </c>
      <c r="B49" s="58" t="s">
        <v>135</v>
      </c>
      <c r="C49" s="80">
        <v>3</v>
      </c>
      <c r="D49" s="46" t="s">
        <v>0</v>
      </c>
      <c r="E49" s="69">
        <v>15</v>
      </c>
      <c r="F49" s="69"/>
      <c r="G49" s="69">
        <v>30</v>
      </c>
    </row>
    <row r="50" spans="1:7" ht="13.5" customHeight="1">
      <c r="A50" s="51"/>
      <c r="B50" s="58" t="s">
        <v>116</v>
      </c>
      <c r="C50" s="80"/>
      <c r="D50" s="46"/>
      <c r="E50" s="69"/>
      <c r="F50" s="69"/>
      <c r="G50" s="69"/>
    </row>
    <row r="51" spans="1:7" ht="13.5" customHeight="1">
      <c r="A51" s="51"/>
      <c r="B51" s="58" t="s">
        <v>115</v>
      </c>
      <c r="C51" s="80"/>
      <c r="D51" s="46"/>
      <c r="E51" s="69"/>
      <c r="F51" s="69"/>
      <c r="G51" s="69"/>
    </row>
    <row r="52" spans="1:7" ht="13.5" customHeight="1">
      <c r="A52" s="51"/>
      <c r="B52" s="58" t="s">
        <v>119</v>
      </c>
      <c r="C52" s="80"/>
      <c r="D52" s="46"/>
      <c r="E52" s="69"/>
      <c r="F52" s="69"/>
      <c r="G52" s="69"/>
    </row>
    <row r="53" spans="1:7" ht="13.5" customHeight="1">
      <c r="A53" s="31">
        <v>4</v>
      </c>
      <c r="B53" s="58" t="s">
        <v>112</v>
      </c>
      <c r="C53" s="95">
        <v>2</v>
      </c>
      <c r="D53" s="98" t="s">
        <v>7</v>
      </c>
      <c r="E53" s="97"/>
      <c r="F53" s="97"/>
      <c r="G53" s="97">
        <v>30</v>
      </c>
    </row>
    <row r="54" spans="1:7" ht="13.5" customHeight="1">
      <c r="A54" s="51">
        <v>5</v>
      </c>
      <c r="B54" s="52" t="s">
        <v>114</v>
      </c>
      <c r="C54" s="104">
        <v>20</v>
      </c>
      <c r="D54" s="98"/>
      <c r="E54" s="97"/>
      <c r="F54" s="97"/>
      <c r="G54" s="97"/>
    </row>
    <row r="55" spans="1:7" s="139" customFormat="1" ht="13.5" customHeight="1">
      <c r="A55" s="122"/>
      <c r="B55" s="212"/>
      <c r="C55" s="213"/>
      <c r="D55" s="93"/>
      <c r="E55" s="102"/>
      <c r="F55" s="102"/>
      <c r="G55" s="102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5.28125" style="0" customWidth="1"/>
    <col min="2" max="2" width="35.28125" style="0" customWidth="1"/>
    <col min="3" max="7" width="7.7109375" style="0" customWidth="1"/>
  </cols>
  <sheetData>
    <row r="1" spans="1:15" ht="13.5" customHeight="1">
      <c r="A1" s="239" t="s">
        <v>21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customHeight="1">
      <c r="A3" s="2"/>
      <c r="B3" s="237" t="s">
        <v>16</v>
      </c>
      <c r="C3" s="9"/>
      <c r="D3" s="2"/>
      <c r="E3" s="2"/>
      <c r="F3" s="2" t="s">
        <v>168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238" t="s">
        <v>17</v>
      </c>
    </row>
    <row r="5" ht="13.5" customHeight="1">
      <c r="B5" s="238" t="s">
        <v>18</v>
      </c>
    </row>
    <row r="6" ht="13.5" customHeight="1">
      <c r="B6" s="238" t="s">
        <v>19</v>
      </c>
    </row>
    <row r="7" ht="13.5" customHeight="1">
      <c r="B7" s="238" t="s">
        <v>166</v>
      </c>
    </row>
    <row r="8" spans="2:5" ht="13.5" customHeight="1">
      <c r="B8" s="207"/>
      <c r="C8" s="1"/>
      <c r="E8" s="2"/>
    </row>
    <row r="9" spans="2:7" ht="13.5" customHeight="1">
      <c r="B9" s="280" t="s">
        <v>91</v>
      </c>
      <c r="C9" s="279" t="s">
        <v>2</v>
      </c>
      <c r="D9" s="279"/>
      <c r="E9" s="279" t="s">
        <v>30</v>
      </c>
      <c r="F9" s="279" t="s">
        <v>90</v>
      </c>
      <c r="G9" s="279" t="s">
        <v>3</v>
      </c>
    </row>
    <row r="10" spans="1:7" ht="13.5" customHeight="1">
      <c r="A10" s="31">
        <v>1</v>
      </c>
      <c r="B10" s="58" t="s">
        <v>94</v>
      </c>
      <c r="C10" s="46">
        <v>0.25</v>
      </c>
      <c r="D10" s="46" t="s">
        <v>5</v>
      </c>
      <c r="E10" s="43">
        <v>2</v>
      </c>
      <c r="F10" s="43"/>
      <c r="G10" s="43"/>
    </row>
    <row r="11" spans="1:7" ht="13.5" customHeight="1">
      <c r="A11" s="31">
        <v>2</v>
      </c>
      <c r="B11" s="58" t="s">
        <v>95</v>
      </c>
      <c r="C11" s="46">
        <v>0.25</v>
      </c>
      <c r="D11" s="46" t="s">
        <v>5</v>
      </c>
      <c r="E11" s="43">
        <v>2</v>
      </c>
      <c r="F11" s="43"/>
      <c r="G11" s="43"/>
    </row>
    <row r="12" spans="1:7" ht="13.5" customHeight="1">
      <c r="A12" s="31">
        <v>3</v>
      </c>
      <c r="B12" s="58" t="s">
        <v>96</v>
      </c>
      <c r="C12" s="46">
        <v>0.5</v>
      </c>
      <c r="D12" s="46" t="s">
        <v>5</v>
      </c>
      <c r="E12" s="43">
        <v>4</v>
      </c>
      <c r="F12" s="43"/>
      <c r="G12" s="43"/>
    </row>
    <row r="13" spans="1:7" ht="13.5" customHeight="1">
      <c r="A13" s="31">
        <v>4</v>
      </c>
      <c r="B13" s="58" t="s">
        <v>97</v>
      </c>
      <c r="C13" s="46">
        <v>0.5</v>
      </c>
      <c r="D13" s="46" t="s">
        <v>5</v>
      </c>
      <c r="E13" s="43">
        <v>4</v>
      </c>
      <c r="F13" s="43"/>
      <c r="G13" s="43"/>
    </row>
    <row r="14" spans="1:7" ht="13.5" customHeight="1">
      <c r="A14" s="31">
        <v>5</v>
      </c>
      <c r="B14" s="49" t="s">
        <v>98</v>
      </c>
      <c r="C14" s="46">
        <v>2</v>
      </c>
      <c r="D14" s="46" t="s">
        <v>7</v>
      </c>
      <c r="E14" s="43">
        <v>30</v>
      </c>
      <c r="F14" s="43"/>
      <c r="G14" s="43"/>
    </row>
    <row r="15" spans="1:7" ht="13.5" customHeight="1">
      <c r="A15" s="51">
        <v>6</v>
      </c>
      <c r="B15" s="58" t="s">
        <v>106</v>
      </c>
      <c r="C15" s="72">
        <v>1</v>
      </c>
      <c r="D15" s="72" t="s">
        <v>7</v>
      </c>
      <c r="E15" s="69">
        <v>15</v>
      </c>
      <c r="F15" s="69"/>
      <c r="G15" s="69"/>
    </row>
    <row r="16" spans="1:7" ht="13.5" customHeight="1">
      <c r="A16" s="31">
        <v>7</v>
      </c>
      <c r="B16" s="52" t="s">
        <v>100</v>
      </c>
      <c r="C16" s="46">
        <v>2</v>
      </c>
      <c r="D16" s="46" t="s">
        <v>7</v>
      </c>
      <c r="E16" s="43"/>
      <c r="F16" s="43">
        <v>30</v>
      </c>
      <c r="G16" s="43"/>
    </row>
    <row r="17" spans="1:7" ht="13.5" customHeight="1">
      <c r="A17" s="51">
        <v>8</v>
      </c>
      <c r="B17" s="58" t="s">
        <v>102</v>
      </c>
      <c r="C17" s="72">
        <v>3</v>
      </c>
      <c r="D17" s="72" t="s">
        <v>0</v>
      </c>
      <c r="E17" s="69">
        <v>15</v>
      </c>
      <c r="F17" s="69"/>
      <c r="G17" s="69">
        <v>30</v>
      </c>
    </row>
    <row r="18" spans="1:7" ht="13.5" customHeight="1">
      <c r="A18" s="51">
        <v>9</v>
      </c>
      <c r="B18" s="58" t="s">
        <v>103</v>
      </c>
      <c r="C18" s="46">
        <v>3.5</v>
      </c>
      <c r="D18" s="46" t="s">
        <v>0</v>
      </c>
      <c r="E18" s="43">
        <v>30</v>
      </c>
      <c r="F18" s="43"/>
      <c r="G18" s="43">
        <v>30</v>
      </c>
    </row>
    <row r="19" spans="1:7" ht="13.5" customHeight="1">
      <c r="A19" s="51"/>
      <c r="B19" s="58" t="s">
        <v>104</v>
      </c>
      <c r="C19" s="208"/>
      <c r="D19" s="208"/>
      <c r="E19" s="208"/>
      <c r="F19" s="208"/>
      <c r="G19" s="208"/>
    </row>
    <row r="20" spans="1:7" ht="13.5" customHeight="1">
      <c r="A20" s="31"/>
      <c r="B20" s="58" t="s">
        <v>105</v>
      </c>
      <c r="C20" s="72"/>
      <c r="D20" s="60"/>
      <c r="E20" s="69"/>
      <c r="F20" s="69"/>
      <c r="G20" s="69"/>
    </row>
    <row r="21" spans="1:7" ht="13.5" customHeight="1">
      <c r="A21" s="51">
        <v>10</v>
      </c>
      <c r="B21" s="58" t="s">
        <v>147</v>
      </c>
      <c r="C21" s="80">
        <v>3</v>
      </c>
      <c r="D21" s="34" t="s">
        <v>0</v>
      </c>
      <c r="E21" s="43">
        <v>15</v>
      </c>
      <c r="F21" s="43"/>
      <c r="G21" s="43">
        <v>30</v>
      </c>
    </row>
    <row r="22" spans="1:7" ht="13.5" customHeight="1">
      <c r="A22" s="51">
        <v>11</v>
      </c>
      <c r="B22" s="58" t="s">
        <v>148</v>
      </c>
      <c r="C22" s="80">
        <v>3</v>
      </c>
      <c r="D22" s="34" t="s">
        <v>7</v>
      </c>
      <c r="E22" s="43">
        <v>15</v>
      </c>
      <c r="F22" s="43"/>
      <c r="G22" s="43">
        <v>30</v>
      </c>
    </row>
    <row r="23" spans="1:7" ht="13.5" customHeight="1">
      <c r="A23" s="51">
        <v>12</v>
      </c>
      <c r="B23" s="58" t="s">
        <v>149</v>
      </c>
      <c r="C23" s="80">
        <v>3</v>
      </c>
      <c r="D23" s="60" t="s">
        <v>0</v>
      </c>
      <c r="E23" s="43">
        <v>15</v>
      </c>
      <c r="F23" s="43"/>
      <c r="G23" s="43">
        <v>30</v>
      </c>
    </row>
    <row r="24" spans="1:7" ht="13.5" customHeight="1">
      <c r="A24" s="51">
        <v>13</v>
      </c>
      <c r="B24" s="58" t="s">
        <v>110</v>
      </c>
      <c r="C24" s="80">
        <v>2</v>
      </c>
      <c r="D24" s="88" t="s">
        <v>7</v>
      </c>
      <c r="E24" s="97"/>
      <c r="F24" s="97"/>
      <c r="G24" s="97">
        <v>30</v>
      </c>
    </row>
    <row r="25" spans="1:8" ht="13.5" customHeight="1">
      <c r="A25" s="51">
        <v>14</v>
      </c>
      <c r="B25" s="52" t="s">
        <v>62</v>
      </c>
      <c r="C25" s="104">
        <v>6</v>
      </c>
      <c r="D25" s="98" t="s">
        <v>7</v>
      </c>
      <c r="E25" s="97"/>
      <c r="F25" s="97"/>
      <c r="G25" s="97"/>
      <c r="H25" s="211"/>
    </row>
    <row r="26" spans="3:5" ht="13.5" customHeight="1">
      <c r="C26" s="1"/>
      <c r="E26" s="2"/>
    </row>
    <row r="27" spans="2:7" ht="13.5" customHeight="1">
      <c r="B27" s="280" t="s">
        <v>92</v>
      </c>
      <c r="C27" s="279" t="s">
        <v>2</v>
      </c>
      <c r="D27" s="279"/>
      <c r="E27" s="279" t="s">
        <v>30</v>
      </c>
      <c r="F27" s="279" t="s">
        <v>90</v>
      </c>
      <c r="G27" s="279" t="s">
        <v>3</v>
      </c>
    </row>
    <row r="28" spans="1:8" ht="13.5" customHeight="1">
      <c r="A28" s="31">
        <v>1</v>
      </c>
      <c r="B28" s="49" t="s">
        <v>99</v>
      </c>
      <c r="C28" s="46">
        <v>2</v>
      </c>
      <c r="D28" s="46" t="s">
        <v>7</v>
      </c>
      <c r="E28" s="43">
        <v>30</v>
      </c>
      <c r="F28" s="43"/>
      <c r="G28" s="43"/>
      <c r="H28" s="215"/>
    </row>
    <row r="29" spans="1:7" ht="13.5" customHeight="1">
      <c r="A29" s="51">
        <v>2</v>
      </c>
      <c r="B29" s="58" t="s">
        <v>109</v>
      </c>
      <c r="C29" s="233">
        <v>3</v>
      </c>
      <c r="D29" s="72" t="s">
        <v>7</v>
      </c>
      <c r="E29" s="69">
        <v>15</v>
      </c>
      <c r="F29" s="69"/>
      <c r="G29" s="69">
        <v>30</v>
      </c>
    </row>
    <row r="30" spans="1:8" ht="13.5" customHeight="1">
      <c r="A30" s="51">
        <v>3</v>
      </c>
      <c r="B30" s="58" t="s">
        <v>107</v>
      </c>
      <c r="C30" s="72">
        <v>3</v>
      </c>
      <c r="D30" s="34" t="s">
        <v>7</v>
      </c>
      <c r="E30" s="69">
        <v>15</v>
      </c>
      <c r="F30" s="69"/>
      <c r="G30" s="69">
        <v>30</v>
      </c>
      <c r="H30" s="210"/>
    </row>
    <row r="31" spans="1:7" ht="13.5" customHeight="1">
      <c r="A31" s="51">
        <v>4</v>
      </c>
      <c r="B31" s="58" t="s">
        <v>150</v>
      </c>
      <c r="C31" s="80">
        <v>4</v>
      </c>
      <c r="D31" s="60" t="s">
        <v>7</v>
      </c>
      <c r="E31" s="43">
        <v>30</v>
      </c>
      <c r="F31" s="43"/>
      <c r="G31" s="43">
        <v>30</v>
      </c>
    </row>
    <row r="32" spans="1:7" ht="13.5" customHeight="1">
      <c r="A32" s="51">
        <v>5</v>
      </c>
      <c r="B32" s="58" t="s">
        <v>151</v>
      </c>
      <c r="C32" s="80">
        <v>3.5</v>
      </c>
      <c r="D32" s="46" t="s">
        <v>0</v>
      </c>
      <c r="E32" s="43">
        <v>15</v>
      </c>
      <c r="F32" s="43"/>
      <c r="G32" s="43">
        <v>30</v>
      </c>
    </row>
    <row r="33" spans="1:7" ht="13.5" customHeight="1">
      <c r="A33" s="51">
        <v>6</v>
      </c>
      <c r="B33" s="58" t="s">
        <v>152</v>
      </c>
      <c r="C33" s="80">
        <v>3</v>
      </c>
      <c r="D33" s="60" t="s">
        <v>7</v>
      </c>
      <c r="E33" s="69">
        <v>15</v>
      </c>
      <c r="F33" s="69"/>
      <c r="G33" s="69">
        <v>30</v>
      </c>
    </row>
    <row r="34" spans="1:7" ht="13.5" customHeight="1">
      <c r="A34" s="51">
        <v>7</v>
      </c>
      <c r="B34" s="58" t="s">
        <v>142</v>
      </c>
      <c r="C34" s="80">
        <v>3</v>
      </c>
      <c r="D34" s="46" t="s">
        <v>0</v>
      </c>
      <c r="E34" s="43">
        <v>15</v>
      </c>
      <c r="F34" s="43"/>
      <c r="G34" s="43">
        <v>30</v>
      </c>
    </row>
    <row r="35" spans="1:8" ht="13.5" customHeight="1">
      <c r="A35" s="51">
        <v>8</v>
      </c>
      <c r="B35" s="58" t="s">
        <v>111</v>
      </c>
      <c r="C35" s="95">
        <v>2</v>
      </c>
      <c r="D35" s="98" t="s">
        <v>7</v>
      </c>
      <c r="E35" s="97"/>
      <c r="F35" s="97"/>
      <c r="G35" s="97">
        <v>30</v>
      </c>
      <c r="H35" s="209"/>
    </row>
    <row r="36" spans="1:8" ht="13.5" customHeight="1">
      <c r="A36" s="51">
        <v>9</v>
      </c>
      <c r="B36" s="58" t="s">
        <v>113</v>
      </c>
      <c r="C36" s="95">
        <v>2</v>
      </c>
      <c r="D36" s="98" t="s">
        <v>7</v>
      </c>
      <c r="E36" s="97">
        <v>30</v>
      </c>
      <c r="F36" s="97"/>
      <c r="G36" s="97"/>
      <c r="H36" s="210"/>
    </row>
    <row r="37" spans="1:7" ht="13.5" customHeight="1">
      <c r="A37" s="51">
        <v>10</v>
      </c>
      <c r="B37" s="49" t="s">
        <v>101</v>
      </c>
      <c r="C37" s="46">
        <v>0.5</v>
      </c>
      <c r="D37" s="46" t="s">
        <v>5</v>
      </c>
      <c r="E37" s="43">
        <v>4</v>
      </c>
      <c r="F37" s="43"/>
      <c r="G37" s="43"/>
    </row>
    <row r="38" spans="1:7" ht="13.5" customHeight="1">
      <c r="A38" s="51">
        <v>11</v>
      </c>
      <c r="B38" s="58" t="s">
        <v>108</v>
      </c>
      <c r="C38" s="46">
        <v>4</v>
      </c>
      <c r="D38" s="46" t="s">
        <v>0</v>
      </c>
      <c r="E38" s="43">
        <v>30</v>
      </c>
      <c r="F38" s="43"/>
      <c r="G38" s="43">
        <v>30</v>
      </c>
    </row>
    <row r="39" spans="3:8" ht="13.5" customHeight="1">
      <c r="C39" s="1"/>
      <c r="E39" s="2"/>
      <c r="H39" s="211"/>
    </row>
    <row r="40" spans="2:8" ht="13.5" customHeight="1">
      <c r="B40" s="280" t="s">
        <v>93</v>
      </c>
      <c r="C40" s="279" t="s">
        <v>2</v>
      </c>
      <c r="D40" s="279"/>
      <c r="E40" s="279" t="s">
        <v>30</v>
      </c>
      <c r="F40" s="279" t="s">
        <v>90</v>
      </c>
      <c r="G40" s="279" t="s">
        <v>3</v>
      </c>
      <c r="H40" s="210"/>
    </row>
    <row r="41" spans="1:8" ht="13.5" customHeight="1">
      <c r="A41" s="51">
        <v>1</v>
      </c>
      <c r="B41" s="58" t="s">
        <v>153</v>
      </c>
      <c r="C41" s="80">
        <v>2.5</v>
      </c>
      <c r="D41" s="34" t="s">
        <v>0</v>
      </c>
      <c r="E41" s="69">
        <v>15</v>
      </c>
      <c r="F41" s="69"/>
      <c r="G41" s="69">
        <v>30</v>
      </c>
      <c r="H41" s="210"/>
    </row>
    <row r="42" spans="1:7" ht="13.5" customHeight="1">
      <c r="A42" s="51">
        <v>2</v>
      </c>
      <c r="B42" s="58" t="s">
        <v>154</v>
      </c>
      <c r="C42" s="80">
        <v>2.5</v>
      </c>
      <c r="D42" s="34" t="s">
        <v>7</v>
      </c>
      <c r="E42" s="43">
        <v>15</v>
      </c>
      <c r="F42" s="43"/>
      <c r="G42" s="43">
        <v>30</v>
      </c>
    </row>
    <row r="43" spans="1:7" ht="13.5" customHeight="1">
      <c r="A43" s="31">
        <v>3</v>
      </c>
      <c r="B43" s="58" t="s">
        <v>135</v>
      </c>
      <c r="C43" s="80">
        <v>3</v>
      </c>
      <c r="D43" s="34" t="s">
        <v>0</v>
      </c>
      <c r="E43" s="69">
        <v>15</v>
      </c>
      <c r="F43" s="69"/>
      <c r="G43" s="69">
        <v>30</v>
      </c>
    </row>
    <row r="44" spans="1:7" ht="13.5" customHeight="1">
      <c r="A44" s="51"/>
      <c r="B44" s="58" t="s">
        <v>116</v>
      </c>
      <c r="C44" s="80"/>
      <c r="D44" s="34"/>
      <c r="E44" s="69"/>
      <c r="F44" s="69"/>
      <c r="G44" s="69"/>
    </row>
    <row r="45" spans="1:7" ht="13.5" customHeight="1">
      <c r="A45" s="51"/>
      <c r="B45" s="58" t="s">
        <v>115</v>
      </c>
      <c r="C45" s="80"/>
      <c r="D45" s="34"/>
      <c r="E45" s="69"/>
      <c r="F45" s="69"/>
      <c r="G45" s="69"/>
    </row>
    <row r="46" spans="1:7" ht="13.5" customHeight="1">
      <c r="A46" s="51"/>
      <c r="B46" s="58" t="s">
        <v>119</v>
      </c>
      <c r="C46" s="80"/>
      <c r="D46" s="34"/>
      <c r="E46" s="69"/>
      <c r="F46" s="69"/>
      <c r="G46" s="69"/>
    </row>
    <row r="47" spans="1:7" ht="13.5" customHeight="1">
      <c r="A47" s="31">
        <v>4</v>
      </c>
      <c r="B47" s="58" t="s">
        <v>112</v>
      </c>
      <c r="C47" s="95">
        <v>2</v>
      </c>
      <c r="D47" s="88" t="s">
        <v>7</v>
      </c>
      <c r="E47" s="97"/>
      <c r="F47" s="97"/>
      <c r="G47" s="97">
        <v>30</v>
      </c>
    </row>
    <row r="48" spans="1:7" ht="13.5" customHeight="1">
      <c r="A48" s="51">
        <v>5</v>
      </c>
      <c r="B48" s="52" t="s">
        <v>114</v>
      </c>
      <c r="C48" s="104">
        <v>20</v>
      </c>
      <c r="D48" s="98"/>
      <c r="E48" s="97"/>
      <c r="F48" s="97"/>
      <c r="G48" s="97"/>
    </row>
    <row r="49" spans="1:7" s="139" customFormat="1" ht="13.5" customHeight="1">
      <c r="A49" s="122"/>
      <c r="B49" s="212"/>
      <c r="C49" s="213"/>
      <c r="D49" s="93"/>
      <c r="E49" s="102"/>
      <c r="F49" s="102"/>
      <c r="G49" s="102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 Kiślak-Malinowska</cp:lastModifiedBy>
  <cp:lastPrinted>2019-04-23T12:08:39Z</cp:lastPrinted>
  <dcterms:created xsi:type="dcterms:W3CDTF">2018-01-02T09:53:25Z</dcterms:created>
  <dcterms:modified xsi:type="dcterms:W3CDTF">2019-07-23T05:43:41Z</dcterms:modified>
  <cp:category/>
  <cp:version/>
  <cp:contentType/>
  <cp:contentStatus/>
</cp:coreProperties>
</file>